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яснительная записка" sheetId="1" r:id="rId4"/>
    <sheet state="visible" name="НОО 1 полугодие" sheetId="2" r:id="rId5"/>
    <sheet state="visible" name="НОО 2 полугодие" sheetId="3" r:id="rId6"/>
    <sheet state="visible" name="ООО 1 полугодие" sheetId="4" r:id="rId7"/>
    <sheet state="visible" name="ООО 2 полугодие" sheetId="5" r:id="rId8"/>
    <sheet state="visible" name="АООП 1 полугодие" sheetId="6" r:id="rId9"/>
    <sheet state="visible" name="АООП 2 полугодие" sheetId="7" r:id="rId10"/>
  </sheets>
  <definedNames/>
  <calcPr/>
</workbook>
</file>

<file path=xl/sharedStrings.xml><?xml version="1.0" encoding="utf-8"?>
<sst xmlns="http://schemas.openxmlformats.org/spreadsheetml/2006/main" count="1382" uniqueCount="915">
  <si>
    <t>График проведения оценочных процедур</t>
  </si>
  <si>
    <t>в МБОУ Балахтинская СОШ №2 начального общего образования</t>
  </si>
  <si>
    <t>на 2024-2025 уч.год</t>
  </si>
  <si>
    <t>Пояснительная записка.</t>
  </si>
  <si>
    <t>График оценочных процедур в МБОУ Балахтинская СОШ № 2 на 2024-25 учебный год составлен с учетом Письма Министерства просвещения Российской федерации от 06.08.2021 № ск-228\03 «Рекомендации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2021-22 учебном году»; в соответствии с приказом Федеральной службы по надзору в сфере образования и науки от 13 мая 2024 г. № 1008 “Об утверждении состава участников, сроков и продолжительности проведения всероссийских проверочных работ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а также перечня учебных предметов, по которым проводятся всероссийские проверочные работы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в 2024/2025 учебном году”; в соответствии с Положением о формах, периодичности, порядке текущего контроля успеваемости и промежуточной аттестации обучающихся в МБОУ Балахтинская СОШ № 2. В соответствии с Письмом Минобразования РФ «Об организации обучения в первом классе четырёх летней начальной школы» от 25 сентября 2000 г № 2021\11-13 в течении первого полугодия обучения контрольные работы среди обучающихся первого класса не проводятся, исключена система бального (отметочного) оценивания, в конце учебного года проводятся итоговые контрольные работы (без отметочные) не позднее 20-25 апреля. В связи с этим во втором полугодии в январе месяце для обучающихся первого класса запланированы административные проверочные работы на предмет определения сформированности предметных умений в первом полугодии по русскому языку, математике, литературному чтению в виде отметки освоил\не освоил. В апреле месяце среди обучающихся 1-3 классов пройдут краевые итоговые диагностические работы по математике, русскому языку, литературному чтению (художественный и научно-популярный). В четвёртом классе пройдут внешние оценочные процедуры КДР 4 ЧГ (13 марта), ВПР (апрель-май).В целях упорядочивания системы оценочных процедур, проводимых в Школе, оценочные процедуры по каждому учебному предмету в одной параллели классов проводятся не чаще 1 раза в 2,5 недели. При этом объем учебного времени, затрачиваемого на проведение оценочных процедур, не превышает 10% от всего объема учебного времени, отводимого на изучение конкретного учебного предмета в конкретной параллели в текущем учебном году. Оценочные процедуры не проводятся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 Исключаются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оценочной процедуры, проведение «предварительных» контрольных или проверочных работ непосредственно перед планируемой датой проведения оценочной процедуры. При проведении оценочной процедуры учитывается необходимость реализации в рамках учебного процесса таких этапов, как проверка работ обучающихся, формирование массива результатов оценочной процедуры, анализ результатов учителем, разбор ошибок, допущенных обучающимися при выполнении работы, отработка выявленных проблем, при необходимости - повторение и закрепление материала. Педагогам Школы не рекомендуется использовать для проведения оценочных процедур копии листов с заданиями, полученные в результате ксерографии. Могут использоваться материалы, распечатанные на принтере с высоким разрешением, учебники, записи на доске и
т.п. Единый график оценочных процедур в Школе составляется на полугодие (учебный год с учетом учебных периодов (четверть, полугодие)  и размещается на официальном сайте на главной странице подраздела «Документы» раздела «Сведения об образовательной организации» в виде электронного документа не позднее, чем через две недели после начала учебного года или полугодия, на которое формируется график. Промежуточная аттестация обучающихся проводится на основании Положения «О формах, периодичности и порядке текущего контроля успеваемости и промежуточной аттестации» по всем предметам учебного плана в следующих формах:
- защита проекта (ЗП);
- контрольная работа (КР);
- творческая работа (ТР);
- годовая отметка (ГО).
График может быть скорректирован при наличии изменений учебного плана, вызванных:
- эпидемиологической ситуацией;
- участием ОО в проведении национальных или международных исследованиях качества образования в соответствии с Приказом в случае, если такое участие согласовано после публикации школой графика;
- другими значимыми причинами.</t>
  </si>
  <si>
    <t>Аббревиатуры используемые в графике:</t>
  </si>
  <si>
    <t>КР – контрольная работа; ПР – проверочная работа; СД-стартовая диагностика; КДР-краевая диагностическая работа; ВПР-всероссийская проверочная работа; ПА –промежуточная аттестация, ЗП - защита проекта.</t>
  </si>
  <si>
    <r>
      <rPr>
        <rFont val="Times New Roman"/>
        <color theme="1"/>
        <sz val="10.0"/>
      </rPr>
      <t xml:space="preserve">Приложение № 1
к приказу № 124-А от 10.09.2024 г.
</t>
    </r>
    <r>
      <rPr>
        <rFont val="Times New Roman"/>
        <b/>
        <color theme="1"/>
        <sz val="10.0"/>
      </rPr>
      <t xml:space="preserve">ГРАФИК оценочных процедур на  2024-2025 учебный год
</t>
    </r>
    <r>
      <rPr>
        <rFont val="Times New Roman"/>
        <b/>
        <color theme="1"/>
        <sz val="10.0"/>
      </rPr>
      <t>НАЧАЛЬНОЕ ОБЩЕЕ ОБРАЗОВАНИЕ
I полугодие</t>
    </r>
  </si>
  <si>
    <r>
      <rPr>
        <rFont val="Times New Roman"/>
        <color theme="1"/>
        <sz val="10.0"/>
      </rPr>
      <t>Период проведения оценочной процедуры</t>
    </r>
  </si>
  <si>
    <r>
      <rPr>
        <rFont val="Times New Roman"/>
        <b/>
        <color theme="1"/>
        <sz val="10.0"/>
      </rPr>
      <t>Сентябрь</t>
    </r>
  </si>
  <si>
    <r>
      <rPr>
        <rFont val="Times New Roman"/>
        <b/>
        <color theme="1"/>
        <sz val="10.0"/>
      </rPr>
      <t>Октябрь</t>
    </r>
  </si>
  <si>
    <r>
      <rPr>
        <rFont val="Times New Roman"/>
        <b/>
        <color theme="1"/>
        <sz val="10.0"/>
      </rPr>
      <t>Ноябрь</t>
    </r>
  </si>
  <si>
    <r>
      <rPr>
        <rFont val="Times New Roman"/>
        <b/>
        <color theme="1"/>
        <sz val="10.0"/>
      </rPr>
      <t>Декабрь</t>
    </r>
  </si>
  <si>
    <r>
      <rPr>
        <rFont val="Times New Roman"/>
        <b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</si>
  <si>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</si>
  <si>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</si>
  <si>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</si>
  <si>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</si>
  <si>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</si>
  <si>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</si>
  <si>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</si>
  <si>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</si>
  <si>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</si>
  <si>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</si>
  <si>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</si>
  <si>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</si>
  <si>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</si>
  <si>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</si>
  <si>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</si>
  <si>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</si>
  <si>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В I полугодии 2024-2025 учебного года</t>
    </r>
  </si>
  <si>
    <t>1 класс (в том числе АОП 5.1,7.1,7.2)</t>
  </si>
  <si>
    <r>
      <rPr>
        <rFont val="Times New Roman"/>
        <color theme="1"/>
        <sz val="10.0"/>
      </rPr>
      <t>Русский язык</t>
    </r>
  </si>
  <si>
    <t>СД 16.09</t>
  </si>
  <si>
    <r>
      <rPr>
        <rFont val="Times New Roman"/>
        <color theme="1"/>
        <sz val="10.0"/>
      </rPr>
      <t>Литературное чтение</t>
    </r>
  </si>
  <si>
    <t>СД 17.09</t>
  </si>
  <si>
    <r>
      <rPr>
        <rFont val="Times New Roman"/>
        <color theme="1"/>
        <sz val="10.0"/>
      </rPr>
      <t>Математика</t>
    </r>
  </si>
  <si>
    <t>СД 18.09</t>
  </si>
  <si>
    <r>
      <rPr>
        <rFont val="Times New Roman"/>
        <color theme="1"/>
        <sz val="10.0"/>
      </rPr>
      <t>Окружающий мир</t>
    </r>
  </si>
  <si>
    <t>Труд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</si>
  <si>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</si>
  <si>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</si>
  <si>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</si>
  <si>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2 А класс</t>
  </si>
  <si>
    <r>
      <rPr>
        <rFont val="Times New Roman"/>
        <color theme="1"/>
        <sz val="10.0"/>
      </rPr>
      <t>Русский язык</t>
    </r>
  </si>
  <si>
    <t>КР 19.09</t>
  </si>
  <si>
    <t>ПР 23.10</t>
  </si>
  <si>
    <t>КР 17.12</t>
  </si>
  <si>
    <r>
      <rPr>
        <rFont val="Times New Roman"/>
        <color theme="1"/>
        <sz val="10.0"/>
      </rPr>
      <t>Литературное чтение</t>
    </r>
  </si>
  <si>
    <t>ПР 25.09</t>
  </si>
  <si>
    <t>ПР 17.10</t>
  </si>
  <si>
    <t>ПР 19.12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</si>
  <si>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</si>
  <si>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КР 24.10</t>
  </si>
  <si>
    <t>КР24.12</t>
  </si>
  <si>
    <r>
      <rPr>
        <rFont val="Times New Roman"/>
        <color theme="1"/>
        <sz val="10.0"/>
      </rPr>
      <t>Математика</t>
    </r>
  </si>
  <si>
    <t>КР 18.09</t>
  </si>
  <si>
    <t>КР 16.10</t>
  </si>
  <si>
    <t>КР 23.12</t>
  </si>
  <si>
    <r>
      <rPr>
        <rFont val="Times New Roman"/>
        <color theme="1"/>
        <sz val="10.0"/>
      </rPr>
      <t>Окружающий мир</t>
    </r>
  </si>
  <si>
    <t>ПР 17.09</t>
  </si>
  <si>
    <t>КР 03.10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</si>
  <si>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</si>
  <si>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</si>
  <si>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</si>
  <si>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Раскрываем секреты текста</t>
  </si>
  <si>
    <t>2 Б класс (в том числе АОП 4.2,5.1, 7.1)</t>
  </si>
  <si>
    <r>
      <rPr>
        <rFont val="Times New Roman"/>
        <color theme="1"/>
        <sz val="10.0"/>
      </rPr>
      <t>Русский язык</t>
    </r>
  </si>
  <si>
    <r>
      <rPr>
        <rFont val="Times New Roman"/>
        <color theme="1"/>
        <sz val="10.0"/>
      </rPr>
      <t>Литературное чтение</t>
    </r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</si>
  <si>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</si>
  <si>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КР 22.10</t>
  </si>
  <si>
    <t>КР 12.12</t>
  </si>
  <si>
    <r>
      <rPr>
        <rFont val="Times New Roman"/>
        <color theme="1"/>
        <sz val="10.0"/>
      </rPr>
      <t>Математика</t>
    </r>
  </si>
  <si>
    <r>
      <rPr>
        <rFont val="Times New Roman"/>
        <color theme="1"/>
        <sz val="10.0"/>
      </rPr>
      <t>Окружающий мир</t>
    </r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</si>
  <si>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</si>
  <si>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</si>
  <si>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</si>
  <si>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3 класс (В том числе АОП вариант 7.1)</t>
  </si>
  <si>
    <r>
      <rPr>
        <rFont val="Times New Roman"/>
        <color theme="1"/>
        <sz val="10.0"/>
      </rPr>
      <t>Русский язык</t>
    </r>
  </si>
  <si>
    <t>К\Р18.09.24</t>
  </si>
  <si>
    <t>К\Р24.10.24</t>
  </si>
  <si>
    <t>К\Р18.11.24</t>
  </si>
  <si>
    <r>
      <rPr>
        <rFont val="Times New Roman"/>
        <color theme="1"/>
        <sz val="10.0"/>
      </rPr>
      <t>Литературное чтение</t>
    </r>
  </si>
  <si>
    <t>К\Р16.09.24</t>
  </si>
  <si>
    <t>П\Р16.09.24</t>
  </si>
  <si>
    <t>К\Р25.12.24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</si>
  <si>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</si>
  <si>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КР19.12</t>
  </si>
  <si>
    <r>
      <rPr>
        <rFont val="Times New Roman"/>
        <color theme="1"/>
        <sz val="10.0"/>
      </rPr>
      <t>Математика</t>
    </r>
  </si>
  <si>
    <t>К\Р17.09.24</t>
  </si>
  <si>
    <r>
      <rPr>
        <rFont val="Times New Roman"/>
        <color theme="1"/>
        <sz val="10.0"/>
      </rPr>
      <t>Окружающий мир</t>
    </r>
  </si>
  <si>
    <t>К\Р11.09.24</t>
  </si>
  <si>
    <t>П\Р01.10.24</t>
  </si>
  <si>
    <t>К\Р05.10.24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</si>
  <si>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</si>
  <si>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</si>
  <si>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</si>
  <si>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4 А класс (в том числе АОП 5.1)</t>
  </si>
  <si>
    <r>
      <rPr>
        <rFont val="Times New Roman"/>
        <color theme="1"/>
        <sz val="10.0"/>
      </rPr>
      <t>Русский язык</t>
    </r>
  </si>
  <si>
    <t>К\Р 18.09.24</t>
  </si>
  <si>
    <t>К\Р23.10.24</t>
  </si>
  <si>
    <t>К\Р 12.11.24</t>
  </si>
  <si>
    <t>К\Р 06.12.24</t>
  </si>
  <si>
    <r>
      <rPr>
        <rFont val="Times New Roman"/>
        <color theme="1"/>
        <sz val="10.0"/>
      </rPr>
      <t>Литературное чтение</t>
    </r>
  </si>
  <si>
    <t>К\Р 17.09.24</t>
  </si>
  <si>
    <t>П\Р17.10.24</t>
  </si>
  <si>
    <t>П\Р 13.11.24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</si>
  <si>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</si>
  <si>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КР22.10</t>
  </si>
  <si>
    <t>К\Р 19.12.24</t>
  </si>
  <si>
    <r>
      <rPr>
        <rFont val="Times New Roman"/>
        <color theme="1"/>
        <sz val="10.0"/>
      </rPr>
      <t>Математика</t>
    </r>
  </si>
  <si>
    <t>К\Р 16.09.24</t>
  </si>
  <si>
    <t>К\Р 09.10.24</t>
  </si>
  <si>
    <t>К\Р 26.11.24</t>
  </si>
  <si>
    <r>
      <rPr>
        <rFont val="Times New Roman"/>
        <color theme="1"/>
        <sz val="10.0"/>
      </rPr>
      <t>Окружающий мир</t>
    </r>
  </si>
  <si>
    <t>П\Р12.09.24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</si>
  <si>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</si>
  <si>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</si>
  <si>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</si>
  <si>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r>
      <rPr>
        <rFont val="Times New Roman"/>
        <color theme="1"/>
        <sz val="10.0"/>
      </rPr>
      <t>ОРКСЭ</t>
    </r>
  </si>
  <si>
    <t xml:space="preserve">4 Б класс </t>
  </si>
  <si>
    <r>
      <rPr>
        <rFont val="Times New Roman"/>
        <color theme="1"/>
        <sz val="10.0"/>
      </rPr>
      <t>Русский язык</t>
    </r>
  </si>
  <si>
    <r>
      <rPr>
        <rFont val="Times New Roman"/>
        <color theme="1"/>
        <sz val="10.0"/>
      </rPr>
      <t>Литературное чтение</t>
    </r>
  </si>
  <si>
    <t>П\Р13.11.24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</si>
  <si>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</si>
  <si>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r>
      <rPr>
        <rFont val="Times New Roman"/>
        <color theme="1"/>
        <sz val="10.0"/>
      </rPr>
      <t>Математика</t>
    </r>
  </si>
  <si>
    <r>
      <rPr>
        <rFont val="Times New Roman"/>
        <color theme="1"/>
        <sz val="10.0"/>
      </rPr>
      <t>Окружающий мир</t>
    </r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</si>
  <si>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</si>
  <si>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</si>
  <si>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</si>
  <si>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r>
      <rPr>
        <rFont val="Times New Roman"/>
        <color theme="1"/>
        <sz val="10.0"/>
      </rPr>
      <t>ОРКСЭ</t>
    </r>
  </si>
  <si>
    <r>
      <rPr>
        <rFont val="Times New Roman"/>
        <b/>
        <color rgb="FF000000"/>
        <sz val="10.0"/>
      </rPr>
      <t xml:space="preserve">ГРАФИК оценочных процедур на 2024-2025 учебный год
</t>
    </r>
    <r>
      <rPr>
        <rFont val="Times New Roman"/>
        <b/>
        <color rgb="FF000000"/>
        <sz val="10.0"/>
      </rPr>
      <t xml:space="preserve">НАЧАЛЬНОЕ ОБЩЕЕ ОБРАЗОВАНИЕ
</t>
    </r>
    <r>
      <rPr>
        <rFont val="Times New Roman"/>
        <b/>
        <color rgb="FF000000"/>
        <sz val="10.0"/>
      </rPr>
      <t>II полугодие</t>
    </r>
  </si>
  <si>
    <r>
      <rPr>
        <rFont val="Times New Roman"/>
        <color theme="1"/>
        <sz val="10.0"/>
      </rPr>
      <t>Период проведения оценочной процедуры</t>
    </r>
  </si>
  <si>
    <r>
      <rPr>
        <rFont val="Times New Roman"/>
        <b/>
        <color theme="1"/>
        <sz val="10.0"/>
      </rPr>
      <t>Январь</t>
    </r>
  </si>
  <si>
    <r>
      <rPr>
        <rFont val="Times New Roman"/>
        <b/>
        <color theme="1"/>
        <sz val="10.0"/>
      </rPr>
      <t>Февраль</t>
    </r>
  </si>
  <si>
    <r>
      <rPr>
        <rFont val="Times New Roman"/>
        <b/>
        <color theme="1"/>
        <sz val="10.0"/>
      </rPr>
      <t>Март</t>
    </r>
  </si>
  <si>
    <r>
      <rPr>
        <rFont val="Times New Roman"/>
        <b/>
        <color theme="1"/>
        <sz val="10.0"/>
      </rPr>
      <t>Апрель</t>
    </r>
  </si>
  <si>
    <r>
      <rPr>
        <rFont val="Times New Roman"/>
        <b/>
        <color theme="1"/>
        <sz val="10.0"/>
      </rPr>
      <t>Май</t>
    </r>
  </si>
  <si>
    <r>
      <rPr>
        <rFont val="Times New Roman"/>
        <b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</si>
  <si>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</si>
  <si>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</si>
  <si>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</si>
  <si>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</si>
  <si>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</si>
  <si>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</si>
  <si>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</si>
  <si>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</si>
  <si>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</si>
  <si>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</si>
  <si>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</si>
  <si>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</si>
  <si>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</si>
  <si>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</si>
  <si>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</si>
  <si>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</si>
  <si>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</si>
  <si>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</si>
  <si>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</si>
  <si>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</si>
  <si>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Во II полугодии 2024-2025 учебного года</t>
    </r>
  </si>
  <si>
    <r>
      <rPr>
        <rFont val="Times New Roman"/>
        <color theme="1"/>
        <sz val="10.0"/>
      </rPr>
      <t>Всего оценочных процедур за 2024-2025 учебный год</t>
    </r>
  </si>
  <si>
    <r>
      <rPr>
        <rFont val="Times New Roman"/>
        <color theme="1"/>
        <sz val="10.0"/>
      </rPr>
      <t>Кол-во часов по учебному плану</t>
    </r>
  </si>
  <si>
    <r>
      <rPr>
        <rFont val="Times New Roman"/>
        <color rgb="FF000000"/>
        <sz val="10.0"/>
      </rPr>
      <t xml:space="preserve">Процентное соотношение кол-ва оценочных процедур к кол-ву часов УП, в
</t>
    </r>
    <r>
      <rPr>
        <rFont val="Times New Roman"/>
        <color rgb="FF000000"/>
        <sz val="10.0"/>
      </rPr>
      <t>%</t>
    </r>
  </si>
  <si>
    <r>
      <rPr>
        <rFont val="Times New Roman"/>
        <b/>
        <color theme="1"/>
        <sz val="10.0"/>
      </rPr>
      <t>1 классы</t>
    </r>
  </si>
  <si>
    <r>
      <rPr>
        <rFont val="Times New Roman"/>
        <color theme="1"/>
        <sz val="10.0"/>
      </rPr>
      <t>Русский язык</t>
    </r>
  </si>
  <si>
    <t>К\Р 20.01.25</t>
  </si>
  <si>
    <t>КДР 15.04.25</t>
  </si>
  <si>
    <r>
      <rPr>
        <rFont val="Times New Roman"/>
        <color theme="1"/>
        <sz val="10.0"/>
      </rPr>
      <t>Литературное чтение</t>
    </r>
  </si>
  <si>
    <t>К\Р 16.01.25</t>
  </si>
  <si>
    <t>КДР 16.04.25</t>
  </si>
  <si>
    <r>
      <rPr>
        <rFont val="Times New Roman"/>
        <color theme="1"/>
        <sz val="10.0"/>
      </rPr>
      <t>Математика</t>
    </r>
  </si>
  <si>
    <t>К\Р 21.01.25</t>
  </si>
  <si>
    <t>КДР 22.04.25</t>
  </si>
  <si>
    <r>
      <rPr>
        <rFont val="Times New Roman"/>
        <color theme="1"/>
        <sz val="10.0"/>
      </rPr>
      <t>Окружающий мир</t>
    </r>
  </si>
  <si>
    <t>К\Р 13.05.25</t>
  </si>
  <si>
    <t>К\Р15.05.25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</si>
  <si>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</si>
  <si>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t>К\Р20.05.25</t>
  </si>
  <si>
    <r>
      <rPr>
        <rFont val="Times New Roman"/>
        <color theme="1"/>
        <sz val="10.0"/>
      </rPr>
      <t>Музыка</t>
    </r>
  </si>
  <si>
    <t>К\Р19.05.25</t>
  </si>
  <si>
    <r>
      <rPr>
        <rFont val="Times New Roman"/>
        <color theme="1"/>
        <sz val="10.0"/>
      </rPr>
      <t>Физическая культура</t>
    </r>
  </si>
  <si>
    <t>К\Р21.05.25</t>
  </si>
  <si>
    <r>
      <rPr>
        <rFont val="Times New Roman"/>
        <color theme="1"/>
        <sz val="10.0"/>
      </rPr>
      <t>Русский язык</t>
    </r>
  </si>
  <si>
    <t>К\Р29.01.25</t>
  </si>
  <si>
    <t>К\Р12.02.25</t>
  </si>
  <si>
    <t>К\Р12.03.25</t>
  </si>
  <si>
    <t>КДР18.04.25</t>
  </si>
  <si>
    <t>К\Р 03.04.25</t>
  </si>
  <si>
    <t>К\Р (ПА)06.05.25</t>
  </si>
  <si>
    <r>
      <rPr>
        <rFont val="Times New Roman"/>
        <color theme="1"/>
        <sz val="10.0"/>
      </rPr>
      <t>Литературное чтение</t>
    </r>
  </si>
  <si>
    <t>П\Р30.01.25</t>
  </si>
  <si>
    <t>П\Р03.03.25</t>
  </si>
  <si>
    <t>КДР07.04.25 КДР21.04.25</t>
  </si>
  <si>
    <t>П\Р  (ПА)22.05.25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</si>
  <si>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</si>
  <si>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К\Р19.03.25</t>
  </si>
  <si>
    <t>К\Р (ПА)15.05.25</t>
  </si>
  <si>
    <r>
      <rPr>
        <rFont val="Times New Roman"/>
        <color theme="1"/>
        <sz val="10.0"/>
      </rPr>
      <t>Математика</t>
    </r>
  </si>
  <si>
    <t>К\Р11.02.25</t>
  </si>
  <si>
    <t>К\Р11.03.25</t>
  </si>
  <si>
    <t>КДР16.04.25</t>
  </si>
  <si>
    <t>К\Р (ПА)14.05.25</t>
  </si>
  <si>
    <r>
      <rPr>
        <rFont val="Times New Roman"/>
        <color theme="1"/>
        <sz val="10.0"/>
      </rPr>
      <t>Окружающий мир</t>
    </r>
  </si>
  <si>
    <t>П\Р21.01.25</t>
  </si>
  <si>
    <t>К\Р(ПА)20.05.25</t>
  </si>
  <si>
    <t>К\Р 19.05.25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</si>
  <si>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</si>
  <si>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t>К\Р 12.05.25</t>
  </si>
  <si>
    <r>
      <rPr>
        <rFont val="Times New Roman"/>
        <color theme="1"/>
        <sz val="10.0"/>
      </rPr>
      <t>Музыка</t>
    </r>
  </si>
  <si>
    <t>К\Р 21.05.25</t>
  </si>
  <si>
    <r>
      <rPr>
        <rFont val="Times New Roman"/>
        <color theme="1"/>
        <sz val="10.0"/>
      </rPr>
      <t>Физическая культура</t>
    </r>
  </si>
  <si>
    <t>К\Р 07.05.25</t>
  </si>
  <si>
    <r>
      <rPr>
        <rFont val="Times New Roman"/>
        <color theme="1"/>
        <sz val="10.0"/>
      </rPr>
      <t>Русский язык</t>
    </r>
  </si>
  <si>
    <t>К\Р27.01.25</t>
  </si>
  <si>
    <t>К\Р13.02.25</t>
  </si>
  <si>
    <t>КДР21.04.25</t>
  </si>
  <si>
    <t>К\Р04.04.25</t>
  </si>
  <si>
    <t>К\Р (ПА)21.05.25</t>
  </si>
  <si>
    <r>
      <rPr>
        <rFont val="Times New Roman"/>
        <color theme="1"/>
        <sz val="10.0"/>
      </rPr>
      <t>Литературное чтение</t>
    </r>
  </si>
  <si>
    <t>К\Р06.03.25</t>
  </si>
  <si>
    <t>КДР07.04.25 КДР08.04.25</t>
  </si>
  <si>
    <t>К\Р (ПА)22.05.25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</si>
  <si>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</si>
  <si>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К\Р20.03.25</t>
  </si>
  <si>
    <r>
      <rPr>
        <rFont val="Times New Roman"/>
        <color theme="1"/>
        <sz val="10.0"/>
      </rPr>
      <t>Математика</t>
    </r>
  </si>
  <si>
    <t>К\Р22.01.25</t>
  </si>
  <si>
    <t>К\Р10.03.25</t>
  </si>
  <si>
    <t>КДР15.04.25</t>
  </si>
  <si>
    <t>К\Р (ПА)13.05.25</t>
  </si>
  <si>
    <r>
      <rPr>
        <rFont val="Times New Roman"/>
        <color theme="1"/>
        <sz val="10.0"/>
      </rPr>
      <t>Окружающий мир</t>
    </r>
  </si>
  <si>
    <t>П\Р08.04.25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</si>
  <si>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</si>
  <si>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</si>
  <si>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</si>
  <si>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К\Р 08.05.25</t>
  </si>
  <si>
    <r>
      <rPr>
        <rFont val="Times New Roman"/>
        <color theme="1"/>
        <sz val="10.0"/>
      </rPr>
      <t>Русский язык</t>
    </r>
  </si>
  <si>
    <t>К\Р 13.02.25</t>
  </si>
  <si>
    <t>КДР 02.04.25</t>
  </si>
  <si>
    <t>К\Р  (ПА) 22.05.25</t>
  </si>
  <si>
    <r>
      <rPr>
        <rFont val="Times New Roman"/>
        <color theme="1"/>
        <sz val="10.0"/>
      </rPr>
      <t>Литературное чтение</t>
    </r>
  </si>
  <si>
    <t>П\Р 28.02.25</t>
  </si>
  <si>
    <t>П\Р 15.03.25</t>
  </si>
  <si>
    <t>КДР 08.04.25 КДР 10.04.25</t>
  </si>
  <si>
    <t>К\Р  (ПА) 23.05.25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</si>
  <si>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</si>
  <si>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r>
      <rPr>
        <rFont val="Times New Roman"/>
        <color theme="1"/>
        <sz val="10.0"/>
      </rPr>
      <t>Математика</t>
    </r>
  </si>
  <si>
    <t>К\Р 31.01.25</t>
  </si>
  <si>
    <t>К\Р 22.02.25</t>
  </si>
  <si>
    <t>КДР22.04.25</t>
  </si>
  <si>
    <t>К\Р (ПА)20.05.25</t>
  </si>
  <si>
    <r>
      <rPr>
        <rFont val="Times New Roman"/>
        <color theme="1"/>
        <sz val="10.0"/>
      </rPr>
      <t>Окружающий мир</t>
    </r>
  </si>
  <si>
    <t>К\Р 16.05.25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</si>
  <si>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</si>
  <si>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</si>
  <si>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</si>
  <si>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К\Р12.05.25</t>
  </si>
  <si>
    <t>К\Р06.05.25</t>
  </si>
  <si>
    <r>
      <rPr>
        <rFont val="Times New Roman"/>
        <color theme="1"/>
        <sz val="10.0"/>
      </rPr>
      <t>Русский язык</t>
    </r>
  </si>
  <si>
    <t>К\Р 15.01.25</t>
  </si>
  <si>
    <t>К\Р17.02.25</t>
  </si>
  <si>
    <t>ВПР(ПА) 12.04.25</t>
  </si>
  <si>
    <t>К\Р22.05.25</t>
  </si>
  <si>
    <r>
      <rPr>
        <rFont val="Times New Roman"/>
        <color theme="1"/>
        <sz val="10.0"/>
      </rPr>
      <t>Литературное чтение</t>
    </r>
  </si>
  <si>
    <t>П\Р16.01.24</t>
  </si>
  <si>
    <t>КДР ЧГ13.03.25</t>
  </si>
  <si>
    <t>ВПР (ПА) (случ. выбор)11.04.25</t>
  </si>
  <si>
    <t>П\Р 22.04.25</t>
  </si>
  <si>
    <t>П\Р23.05.25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</si>
  <si>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</si>
  <si>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К\Р18.03.25</t>
  </si>
  <si>
    <t>ВПР (ПА) (случ. выбор)12.05.25</t>
  </si>
  <si>
    <r>
      <rPr>
        <rFont val="Times New Roman"/>
        <color theme="1"/>
        <sz val="10.0"/>
      </rPr>
      <t>Математика</t>
    </r>
  </si>
  <si>
    <t>К\Р 17.01.25</t>
  </si>
  <si>
    <t>ВПР (ПА) 15.05.25</t>
  </si>
  <si>
    <r>
      <rPr>
        <rFont val="Times New Roman"/>
        <color theme="1"/>
        <sz val="10.0"/>
      </rPr>
      <t>Окружающий мир</t>
    </r>
  </si>
  <si>
    <t>П\Р23.01.25</t>
  </si>
  <si>
    <t>ВПР (ПА) (случ. выбор)17.04.25</t>
  </si>
  <si>
    <t>ЗП  (ПА)21.05.25</t>
  </si>
  <si>
    <t>К\Р 14.05.25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</si>
  <si>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</si>
  <si>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</si>
  <si>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</si>
  <si>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К\Р 15.05.25</t>
  </si>
  <si>
    <r>
      <rPr>
        <rFont val="Times New Roman"/>
        <color theme="1"/>
        <sz val="10.0"/>
      </rPr>
      <t>ОРКСЭ</t>
    </r>
  </si>
  <si>
    <t>ЗП (ПА)14.05.25</t>
  </si>
  <si>
    <t>4 Б класс</t>
  </si>
  <si>
    <r>
      <rPr>
        <rFont val="Times New Roman"/>
        <color theme="1"/>
        <sz val="10.0"/>
      </rPr>
      <t>Русский язык</t>
    </r>
  </si>
  <si>
    <t>К\Р17.01.25</t>
  </si>
  <si>
    <t>К\Р17.05.25</t>
  </si>
  <si>
    <r>
      <rPr>
        <rFont val="Times New Roman"/>
        <color theme="1"/>
        <sz val="10.0"/>
      </rPr>
      <t>Литературное чтение</t>
    </r>
  </si>
  <si>
    <t>П\Р28.02.25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</si>
  <si>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</si>
  <si>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r>
      <rPr>
        <rFont val="Times New Roman"/>
        <color theme="1"/>
        <sz val="10.0"/>
      </rPr>
      <t>Математика</t>
    </r>
  </si>
  <si>
    <t>К\Р21.01.25</t>
  </si>
  <si>
    <t>ВПР (ПА)15.05.25</t>
  </si>
  <si>
    <r>
      <rPr>
        <rFont val="Times New Roman"/>
        <color theme="1"/>
        <sz val="10.0"/>
      </rPr>
      <t>Окружающий мир</t>
    </r>
  </si>
  <si>
    <t>ВПР (ПА) (случ. выбор)17.05.25</t>
  </si>
  <si>
    <t>ЗП 21.05.25</t>
  </si>
  <si>
    <r>
      <rPr>
        <rFont val="Times New Roman"/>
        <color rgb="FF000000"/>
        <sz val="10.0"/>
      </rPr>
      <t xml:space="preserve">Изобразительное
</t>
    </r>
    <r>
      <rPr>
        <rFont val="Times New Roman"/>
        <color rgb="FF000000"/>
        <sz val="10.0"/>
      </rPr>
      <t>искусство</t>
    </r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</si>
  <si>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</si>
  <si>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</si>
  <si>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r>
      <rPr>
        <rFont val="Times New Roman"/>
        <color theme="1"/>
        <sz val="10.0"/>
      </rPr>
      <t>ОРКСЭ</t>
    </r>
  </si>
  <si>
    <t>ЗП (ПА)21.05.25</t>
  </si>
  <si>
    <r>
      <rPr>
        <rFont val="Times New Roman"/>
        <color theme="1"/>
        <sz val="10.0"/>
      </rPr>
      <t xml:space="preserve">Приложение № 2
к приказу № 124-А от 10.09.2024 г.
</t>
    </r>
    <r>
      <rPr>
        <rFont val="Times New Roman"/>
        <b/>
        <color theme="1"/>
        <sz val="10.0"/>
      </rPr>
      <t xml:space="preserve">ГРАФИК оценочных процедур на 2024-2025 учебный год
</t>
    </r>
    <r>
      <rPr>
        <rFont val="Times New Roman"/>
        <b/>
        <color theme="1"/>
        <sz val="10.0"/>
      </rPr>
      <t>ОСНОВНОЕ ОБЩЕЕ ОБРАЗОВАНИЕ
I полугодие</t>
    </r>
  </si>
  <si>
    <r>
      <rPr>
        <rFont val="Times New Roman"/>
        <color rgb="FF000000"/>
        <sz val="10.0"/>
      </rPr>
      <t xml:space="preserve">Период проведения оценочной
</t>
    </r>
    <r>
      <rPr>
        <rFont val="Times New Roman"/>
        <color rgb="FF000000"/>
        <sz val="10.0"/>
      </rPr>
      <t>процедуры</t>
    </r>
  </si>
  <si>
    <r>
      <rPr>
        <rFont val="Times New Roman"/>
        <b/>
        <color theme="1"/>
        <sz val="10.0"/>
      </rPr>
      <t>Сентябрь</t>
    </r>
  </si>
  <si>
    <r>
      <rPr>
        <rFont val="Times New Roman"/>
        <b/>
        <color theme="1"/>
        <sz val="10.0"/>
      </rPr>
      <t>Октябрь</t>
    </r>
  </si>
  <si>
    <r>
      <rPr>
        <rFont val="Times New Roman"/>
        <b/>
        <color theme="1"/>
        <sz val="10.0"/>
      </rPr>
      <t>Ноябрь</t>
    </r>
  </si>
  <si>
    <r>
      <rPr>
        <rFont val="Times New Roman"/>
        <b/>
        <color theme="1"/>
        <sz val="10.0"/>
      </rPr>
      <t>Декабрь</t>
    </r>
  </si>
  <si>
    <r>
      <rPr>
        <rFont val="Times New Roman"/>
        <b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</si>
  <si>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</si>
  <si>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</si>
  <si>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</si>
  <si>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</si>
  <si>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</si>
  <si>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</si>
  <si>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</si>
  <si>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</si>
  <si>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</si>
  <si>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</si>
  <si>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</si>
  <si>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</si>
  <si>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</si>
  <si>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</si>
  <si>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</si>
  <si>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</si>
  <si>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В I полугодии 2024-2025 учебного года</t>
    </r>
  </si>
  <si>
    <r>
      <rPr>
        <rFont val="Times New Roman"/>
        <b/>
        <color theme="1"/>
        <sz val="10.0"/>
      </rPr>
      <t>5 классы</t>
    </r>
  </si>
  <si>
    <r>
      <rPr>
        <rFont val="Times New Roman"/>
        <color theme="1"/>
        <sz val="10.0"/>
      </rPr>
      <t>Русский язык</t>
    </r>
  </si>
  <si>
    <t>11.09 КР</t>
  </si>
  <si>
    <t>10.10 ПР</t>
  </si>
  <si>
    <t>26.11 КР</t>
  </si>
  <si>
    <t>13.12 КР</t>
  </si>
  <si>
    <r>
      <rPr>
        <rFont val="Times New Roman"/>
        <color theme="1"/>
        <sz val="10.0"/>
      </rPr>
      <t>Литература</t>
    </r>
  </si>
  <si>
    <t>25.12 КР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</si>
  <si>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</si>
  <si>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24.09 КР</t>
  </si>
  <si>
    <t>14.10 КР</t>
  </si>
  <si>
    <t>22.11 КР</t>
  </si>
  <si>
    <t>27.12 КР</t>
  </si>
  <si>
    <r>
      <rPr>
        <rFont val="Times New Roman"/>
        <color theme="1"/>
        <sz val="10.0"/>
      </rPr>
      <t>Математика</t>
    </r>
  </si>
  <si>
    <t>26.09 СД</t>
  </si>
  <si>
    <t>07.11КР</t>
  </si>
  <si>
    <r>
      <rPr>
        <rFont val="Times New Roman"/>
        <color theme="1"/>
        <sz val="10.0"/>
      </rPr>
      <t>История</t>
    </r>
  </si>
  <si>
    <t>15.10 КР</t>
  </si>
  <si>
    <t>05.12 КР</t>
  </si>
  <si>
    <r>
      <rPr>
        <rFont val="Times New Roman"/>
        <color theme="1"/>
        <sz val="10.0"/>
      </rPr>
      <t>География</t>
    </r>
  </si>
  <si>
    <t>15.09 КР</t>
  </si>
  <si>
    <r>
      <rPr>
        <rFont val="Times New Roman"/>
        <color theme="1"/>
        <sz val="10.0"/>
      </rPr>
      <t>Биология</t>
    </r>
  </si>
  <si>
    <t>23.09 СД</t>
  </si>
  <si>
    <t>06.12 ЗП</t>
  </si>
  <si>
    <t>ОДНКНР</t>
  </si>
  <si>
    <r>
      <rPr>
        <rFont val="Times New Roman"/>
        <color theme="1"/>
        <sz val="10.0"/>
      </rPr>
      <t>Изобразительное искусство</t>
    </r>
  </si>
  <si>
    <t>27.11 КР</t>
  </si>
  <si>
    <r>
      <rPr>
        <rFont val="Times New Roman"/>
        <color theme="1"/>
        <sz val="10.0"/>
      </rPr>
      <t>Музыка</t>
    </r>
  </si>
  <si>
    <t>02.12 КР</t>
  </si>
  <si>
    <r>
      <rPr>
        <rFont val="Times New Roman"/>
        <color theme="1"/>
        <sz val="10.0"/>
      </rPr>
      <t>Физическая культура</t>
    </r>
  </si>
  <si>
    <t>03.12 КР</t>
  </si>
  <si>
    <t>Основы проектирования</t>
  </si>
  <si>
    <t>07.11 ЗП</t>
  </si>
  <si>
    <t>Естественно-научная грамотность</t>
  </si>
  <si>
    <t>20.12 КР</t>
  </si>
  <si>
    <r>
      <rPr>
        <rFont val="Times New Roman"/>
        <b/>
        <color theme="1"/>
        <sz val="10.0"/>
      </rPr>
      <t>6 классы</t>
    </r>
  </si>
  <si>
    <r>
      <rPr>
        <rFont val="Times New Roman"/>
        <color theme="1"/>
        <sz val="10.0"/>
      </rPr>
      <t>Русский язык</t>
    </r>
  </si>
  <si>
    <t>06.09 КР</t>
  </si>
  <si>
    <t>17.10.КР</t>
  </si>
  <si>
    <t>20.11КР</t>
  </si>
  <si>
    <t>11.12КР</t>
  </si>
  <si>
    <r>
      <rPr>
        <rFont val="Times New Roman"/>
        <color theme="1"/>
        <sz val="10.0"/>
      </rPr>
      <t>Литература</t>
    </r>
  </si>
  <si>
    <t>23.09 КР</t>
  </si>
  <si>
    <t>07.10КР</t>
  </si>
  <si>
    <t>19.11КР</t>
  </si>
  <si>
    <t>17.12КР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</si>
  <si>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</si>
  <si>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04.10 КР</t>
  </si>
  <si>
    <t>22.11КР</t>
  </si>
  <si>
    <t>25.12КР</t>
  </si>
  <si>
    <r>
      <rPr>
        <rFont val="Times New Roman"/>
        <color theme="1"/>
        <sz val="10.0"/>
      </rPr>
      <t>Математика</t>
    </r>
  </si>
  <si>
    <t>11.10 КР</t>
  </si>
  <si>
    <t>21.11 КДР</t>
  </si>
  <si>
    <t>12.12 КР</t>
  </si>
  <si>
    <r>
      <rPr>
        <rFont val="Times New Roman"/>
        <color theme="1"/>
        <sz val="10.0"/>
      </rPr>
      <t>История</t>
    </r>
  </si>
  <si>
    <t>29.11КР</t>
  </si>
  <si>
    <r>
      <rPr>
        <rFont val="Times New Roman"/>
        <color theme="1"/>
        <sz val="10.0"/>
      </rPr>
      <t>Обществознание</t>
    </r>
  </si>
  <si>
    <t>18.12 КР</t>
  </si>
  <si>
    <r>
      <rPr>
        <rFont val="Times New Roman"/>
        <color theme="1"/>
        <sz val="10.0"/>
      </rPr>
      <t>География</t>
    </r>
  </si>
  <si>
    <t>18.09 КР</t>
  </si>
  <si>
    <r>
      <rPr>
        <rFont val="Times New Roman"/>
        <color theme="1"/>
        <sz val="10.0"/>
      </rPr>
      <t>Биология</t>
    </r>
  </si>
  <si>
    <t>19.09 СД</t>
  </si>
  <si>
    <t>05.12 ЗП</t>
  </si>
  <si>
    <t>10.12КР</t>
  </si>
  <si>
    <r>
      <rPr>
        <rFont val="Times New Roman"/>
        <color theme="1"/>
        <sz val="10.0"/>
      </rPr>
      <t>Изобразительное искусство</t>
    </r>
  </si>
  <si>
    <r>
      <rPr>
        <rFont val="Times New Roman"/>
        <color theme="1"/>
        <sz val="10.0"/>
      </rPr>
      <t>Музыка</t>
    </r>
  </si>
  <si>
    <t>06.12 КР</t>
  </si>
  <si>
    <r>
      <rPr>
        <rFont val="Times New Roman"/>
        <color theme="1"/>
        <sz val="10.0"/>
      </rPr>
      <t>Физическая культура</t>
    </r>
  </si>
  <si>
    <t>19.12 КР</t>
  </si>
  <si>
    <t>Введение в геометрию</t>
  </si>
  <si>
    <t>15.11 КР</t>
  </si>
  <si>
    <r>
      <rPr>
        <rFont val="Times New Roman"/>
        <b/>
        <color theme="1"/>
        <sz val="10.0"/>
      </rPr>
      <t>7 классы</t>
    </r>
  </si>
  <si>
    <r>
      <rPr>
        <rFont val="Times New Roman"/>
        <color theme="1"/>
        <sz val="10.0"/>
      </rPr>
      <t>Русский язык</t>
    </r>
  </si>
  <si>
    <t>02.10 КР</t>
  </si>
  <si>
    <t>24.12 КР</t>
  </si>
  <si>
    <r>
      <rPr>
        <rFont val="Times New Roman"/>
        <color theme="1"/>
        <sz val="10.0"/>
      </rPr>
      <t>Литература</t>
    </r>
  </si>
  <si>
    <t>09.12 КР</t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</si>
  <si>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</si>
  <si>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26.09 КР</t>
  </si>
  <si>
    <t>12.11 КР</t>
  </si>
  <si>
    <t>16.12 КР</t>
  </si>
  <si>
    <r>
      <rPr>
        <rFont val="Times New Roman"/>
        <color theme="1"/>
        <sz val="10.0"/>
      </rPr>
      <t>Алгебра</t>
    </r>
  </si>
  <si>
    <t>24.10 КР</t>
  </si>
  <si>
    <r>
      <rPr>
        <rFont val="Times New Roman"/>
        <color theme="1"/>
        <sz val="10.0"/>
      </rPr>
      <t>Геометрия</t>
    </r>
  </si>
  <si>
    <r>
      <rPr>
        <rFont val="Times New Roman"/>
        <color theme="1"/>
        <sz val="10.0"/>
      </rPr>
      <t>Вероятность и статистика</t>
    </r>
  </si>
  <si>
    <t>13.01 КР</t>
  </si>
  <si>
    <r>
      <rPr>
        <rFont val="Times New Roman"/>
        <color theme="1"/>
        <sz val="10.0"/>
      </rPr>
      <t>История</t>
    </r>
  </si>
  <si>
    <t>29.11 КР</t>
  </si>
  <si>
    <r>
      <rPr>
        <rFont val="Times New Roman"/>
        <color theme="1"/>
        <sz val="10.0"/>
      </rPr>
      <t>Обществознание</t>
    </r>
  </si>
  <si>
    <r>
      <rPr>
        <rFont val="Times New Roman"/>
        <color theme="1"/>
        <sz val="10.0"/>
      </rPr>
      <t>География</t>
    </r>
  </si>
  <si>
    <r>
      <rPr>
        <rFont val="Times New Roman"/>
        <color theme="1"/>
        <sz val="10.0"/>
      </rPr>
      <t>Биология</t>
    </r>
  </si>
  <si>
    <t>19.11 КР</t>
  </si>
  <si>
    <t>19.12 ЗП</t>
  </si>
  <si>
    <r>
      <rPr>
        <rFont val="Times New Roman"/>
        <color theme="1"/>
        <sz val="10.0"/>
      </rPr>
      <t>Информатика</t>
    </r>
  </si>
  <si>
    <t>23.10 КР</t>
  </si>
  <si>
    <r>
      <rPr>
        <rFont val="Times New Roman"/>
        <color theme="1"/>
        <sz val="10.0"/>
      </rPr>
      <t>Физика</t>
    </r>
  </si>
  <si>
    <t>03.10 СД</t>
  </si>
  <si>
    <t>28.12 КР</t>
  </si>
  <si>
    <r>
      <rPr>
        <rFont val="Times New Roman"/>
        <color theme="1"/>
        <sz val="10.0"/>
      </rPr>
      <t>Изобразительное искусство</t>
    </r>
  </si>
  <si>
    <t>11.12 КР</t>
  </si>
  <si>
    <r>
      <rPr>
        <rFont val="Times New Roman"/>
        <color theme="1"/>
        <sz val="10.0"/>
      </rPr>
      <t>Музыка</t>
    </r>
  </si>
  <si>
    <t>10.12 КР</t>
  </si>
  <si>
    <r>
      <rPr>
        <rFont val="Times New Roman"/>
        <color theme="1"/>
        <sz val="10.0"/>
      </rPr>
      <t>Физическая культура</t>
    </r>
  </si>
  <si>
    <t>Основы черчения</t>
  </si>
  <si>
    <t>Основы логики и алгоритмики</t>
  </si>
  <si>
    <r>
      <rPr>
        <rFont val="Times New Roman"/>
        <b/>
        <color theme="1"/>
        <sz val="10.0"/>
      </rPr>
      <t>8 классы</t>
    </r>
  </si>
  <si>
    <r>
      <rPr>
        <rFont val="Times New Roman"/>
        <color theme="1"/>
        <sz val="10.0"/>
      </rPr>
      <t>Русский язык</t>
    </r>
  </si>
  <si>
    <t>07.10 КР</t>
  </si>
  <si>
    <t>04.12 КР</t>
  </si>
  <si>
    <r>
      <rPr>
        <rFont val="Times New Roman"/>
        <color theme="1"/>
        <sz val="10.0"/>
      </rPr>
      <t>Литература</t>
    </r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</si>
  <si>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</si>
  <si>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20.09 КР</t>
  </si>
  <si>
    <t>28.11 КР</t>
  </si>
  <si>
    <r>
      <rPr>
        <rFont val="Times New Roman"/>
        <color theme="1"/>
        <sz val="10.0"/>
      </rPr>
      <t>Алгебра</t>
    </r>
  </si>
  <si>
    <t>11.11КР</t>
  </si>
  <si>
    <r>
      <rPr>
        <rFont val="Times New Roman"/>
        <color theme="1"/>
        <sz val="10.0"/>
      </rPr>
      <t>Геометрия</t>
    </r>
  </si>
  <si>
    <t>10.10 КР</t>
  </si>
  <si>
    <r>
      <rPr>
        <rFont val="Times New Roman"/>
        <color theme="1"/>
        <sz val="10.0"/>
      </rPr>
      <t>Вероятность и статистика</t>
    </r>
  </si>
  <si>
    <r>
      <rPr>
        <rFont val="Times New Roman"/>
        <color theme="1"/>
        <sz val="10.0"/>
      </rPr>
      <t>История</t>
    </r>
  </si>
  <si>
    <r>
      <rPr>
        <rFont val="Times New Roman"/>
        <color theme="1"/>
        <sz val="10.0"/>
      </rPr>
      <t>Обществознание</t>
    </r>
  </si>
  <si>
    <t>13.11 КР</t>
  </si>
  <si>
    <r>
      <rPr>
        <rFont val="Times New Roman"/>
        <color theme="1"/>
        <sz val="10.0"/>
      </rPr>
      <t>География</t>
    </r>
  </si>
  <si>
    <t>18.11 КР</t>
  </si>
  <si>
    <r>
      <rPr>
        <rFont val="Times New Roman"/>
        <color theme="1"/>
        <sz val="10.0"/>
      </rPr>
      <t>Биология</t>
    </r>
  </si>
  <si>
    <t>16.09 СД</t>
  </si>
  <si>
    <t>26.12 ЗП</t>
  </si>
  <si>
    <r>
      <rPr>
        <rFont val="Times New Roman"/>
        <color theme="1"/>
        <sz val="10.0"/>
      </rPr>
      <t>Информатика</t>
    </r>
  </si>
  <si>
    <t>09.10 КР</t>
  </si>
  <si>
    <r>
      <rPr>
        <rFont val="Times New Roman"/>
        <color theme="1"/>
        <sz val="10.0"/>
      </rPr>
      <t>Физика</t>
    </r>
  </si>
  <si>
    <r>
      <rPr>
        <rFont val="Times New Roman"/>
        <color theme="1"/>
        <sz val="10.0"/>
      </rPr>
      <t>Химия</t>
    </r>
  </si>
  <si>
    <t>23.12 КР</t>
  </si>
  <si>
    <r>
      <rPr>
        <rFont val="Times New Roman"/>
        <color theme="1"/>
        <sz val="10.0"/>
      </rPr>
      <t>Музыка</t>
    </r>
  </si>
  <si>
    <r>
      <rPr>
        <rFont val="Times New Roman"/>
        <color theme="1"/>
        <sz val="10.0"/>
      </rPr>
      <t>Физическая культура</t>
    </r>
  </si>
  <si>
    <t>ОБЗР</t>
  </si>
  <si>
    <t>17.12 КР</t>
  </si>
  <si>
    <r>
      <rPr>
        <rFont val="Times New Roman"/>
        <b/>
        <color theme="1"/>
        <sz val="10.0"/>
      </rPr>
      <t>9 классы</t>
    </r>
  </si>
  <si>
    <r>
      <rPr>
        <rFont val="Times New Roman"/>
        <color theme="1"/>
        <sz val="10.0"/>
      </rPr>
      <t>Русский язык</t>
    </r>
  </si>
  <si>
    <t>21.10 КР</t>
  </si>
  <si>
    <r>
      <rPr>
        <rFont val="Times New Roman"/>
        <color theme="1"/>
        <sz val="10.0"/>
      </rPr>
      <t>Литература</t>
    </r>
  </si>
  <si>
    <r>
      <rPr>
        <rFont val="Times New Roman"/>
        <color rgb="FF000000"/>
        <sz val="10.0"/>
      </rPr>
      <t xml:space="preserve">Иностранный язык
</t>
    </r>
    <r>
      <rPr>
        <rFont val="Times New Roman"/>
        <color rgb="FF000000"/>
        <sz val="10.0"/>
      </rPr>
      <t>(английский)</t>
    </r>
  </si>
  <si>
    <t>20.11 КР</t>
  </si>
  <si>
    <r>
      <rPr>
        <rFont val="Times New Roman"/>
        <color theme="1"/>
        <sz val="10.0"/>
      </rPr>
      <t>Алгебра</t>
    </r>
  </si>
  <si>
    <t>20.10 КР</t>
  </si>
  <si>
    <r>
      <rPr>
        <rFont val="Times New Roman"/>
        <color theme="1"/>
        <sz val="10.0"/>
      </rPr>
      <t>Геометрия</t>
    </r>
  </si>
  <si>
    <t>25.10 КР</t>
  </si>
  <si>
    <r>
      <rPr>
        <rFont val="Times New Roman"/>
        <color theme="1"/>
        <sz val="10.0"/>
      </rPr>
      <t>Вероятность и статистика</t>
    </r>
  </si>
  <si>
    <r>
      <rPr>
        <rFont val="Times New Roman"/>
        <color theme="1"/>
        <sz val="10.0"/>
      </rPr>
      <t>История</t>
    </r>
  </si>
  <si>
    <r>
      <rPr>
        <rFont val="Times New Roman"/>
        <color theme="1"/>
        <sz val="10.0"/>
      </rPr>
      <t>Обществознание</t>
    </r>
  </si>
  <si>
    <r>
      <rPr>
        <rFont val="Times New Roman"/>
        <color theme="1"/>
        <sz val="10.0"/>
      </rPr>
      <t>География</t>
    </r>
  </si>
  <si>
    <r>
      <rPr>
        <rFont val="Times New Roman"/>
        <color theme="1"/>
        <sz val="10.0"/>
      </rPr>
      <t>Биология</t>
    </r>
  </si>
  <si>
    <t>25.11 КР</t>
  </si>
  <si>
    <r>
      <rPr>
        <rFont val="Times New Roman"/>
        <color theme="1"/>
        <sz val="10.0"/>
      </rPr>
      <t>Информатика</t>
    </r>
  </si>
  <si>
    <r>
      <rPr>
        <rFont val="Times New Roman"/>
        <color theme="1"/>
        <sz val="10.0"/>
      </rPr>
      <t>Физика</t>
    </r>
  </si>
  <si>
    <r>
      <rPr>
        <rFont val="Times New Roman"/>
        <color theme="1"/>
        <sz val="10.0"/>
      </rPr>
      <t>Химия</t>
    </r>
  </si>
  <si>
    <t>17.09 КР</t>
  </si>
  <si>
    <r>
      <rPr>
        <rFont val="Times New Roman"/>
        <color theme="1"/>
        <sz val="10.0"/>
      </rPr>
      <t>Физическая культура</t>
    </r>
  </si>
  <si>
    <t>08.11 КР</t>
  </si>
  <si>
    <r>
      <rPr>
        <rFont val="Times New Roman"/>
        <b/>
        <color rgb="FF000000"/>
        <sz val="10.0"/>
      </rPr>
      <t xml:space="preserve">ГРАФИК оценочных процедур на 2024-2025 учебный год
</t>
    </r>
    <r>
      <rPr>
        <rFont val="Times New Roman"/>
        <b/>
        <color rgb="FF000000"/>
        <sz val="10.0"/>
      </rPr>
      <t xml:space="preserve">ОСНОВНОЕ ОБЩЕЕ ОБРАЗОВАНИЕ
</t>
    </r>
    <r>
      <rPr>
        <rFont val="Times New Roman"/>
        <b/>
        <color rgb="FF000000"/>
        <sz val="10.0"/>
      </rPr>
      <t>II полугодие</t>
    </r>
  </si>
  <si>
    <r>
      <rPr>
        <rFont val="Times New Roman"/>
        <color rgb="FF000000"/>
        <sz val="10.0"/>
      </rPr>
      <t xml:space="preserve">Период проведения оценочной
</t>
    </r>
    <r>
      <rPr>
        <rFont val="Times New Roman"/>
        <color rgb="FF000000"/>
        <sz val="10.0"/>
      </rPr>
      <t>процедуры</t>
    </r>
  </si>
  <si>
    <r>
      <rPr>
        <rFont val="Times New Roman"/>
        <b/>
        <color theme="1"/>
        <sz val="11.0"/>
      </rPr>
      <t>Январь</t>
    </r>
  </si>
  <si>
    <r>
      <rPr>
        <rFont val="Times New Roman"/>
        <b/>
        <color theme="1"/>
        <sz val="11.0"/>
      </rPr>
      <t>Февраль</t>
    </r>
  </si>
  <si>
    <r>
      <rPr>
        <rFont val="Times New Roman"/>
        <b/>
        <color theme="1"/>
        <sz val="11.0"/>
      </rPr>
      <t>Март</t>
    </r>
  </si>
  <si>
    <r>
      <rPr>
        <rFont val="Times New Roman"/>
        <b/>
        <color theme="1"/>
        <sz val="11.0"/>
      </rPr>
      <t>Апрель</t>
    </r>
  </si>
  <si>
    <r>
      <rPr>
        <rFont val="Times New Roman"/>
        <b/>
        <color theme="1"/>
        <sz val="11.0"/>
      </rPr>
      <t>Май</t>
    </r>
  </si>
  <si>
    <r>
      <rPr>
        <rFont val="Times New Roman"/>
        <b/>
        <color theme="1"/>
        <sz val="11.0"/>
      </rPr>
      <t>Всего</t>
    </r>
  </si>
  <si>
    <r>
      <rPr>
        <rFont val="Times New Roman"/>
        <color theme="1"/>
        <sz val="11.0"/>
      </rPr>
      <t>Федеральные оценочные процедуры</t>
    </r>
  </si>
  <si>
    <r>
      <rPr>
        <rFont val="Times New Roman"/>
        <color theme="1"/>
        <sz val="11.0"/>
      </rPr>
      <t>Региональные оценочные процедуры</t>
    </r>
  </si>
  <si>
    <r>
      <rPr>
        <rFont val="Times New Roman"/>
        <color theme="1"/>
        <sz val="11.0"/>
      </rPr>
      <t>Оценочные процедуры по инициативе ОО</t>
    </r>
  </si>
  <si>
    <r>
      <rPr>
        <rFont val="Times New Roman"/>
        <color theme="1"/>
        <sz val="11.0"/>
      </rPr>
      <t>Всего</t>
    </r>
  </si>
  <si>
    <r>
      <rPr>
        <rFont val="Times New Roman"/>
        <color theme="1"/>
        <sz val="11.0"/>
      </rPr>
      <t>Федеральные оценочные процедуры</t>
    </r>
  </si>
  <si>
    <r>
      <rPr>
        <rFont val="Times New Roman"/>
        <color theme="1"/>
        <sz val="11.0"/>
      </rPr>
      <t>Региональные оценочные процедуры</t>
    </r>
  </si>
  <si>
    <r>
      <rPr>
        <rFont val="Times New Roman"/>
        <color theme="1"/>
        <sz val="11.0"/>
      </rPr>
      <t>Оценочные процедуры по инициативе ОО</t>
    </r>
  </si>
  <si>
    <r>
      <rPr>
        <rFont val="Times New Roman"/>
        <color theme="1"/>
        <sz val="11.0"/>
      </rPr>
      <t>Всего</t>
    </r>
  </si>
  <si>
    <r>
      <rPr>
        <rFont val="Times New Roman"/>
        <color theme="1"/>
        <sz val="11.0"/>
      </rPr>
      <t>Федеральные оценочные процедуры</t>
    </r>
  </si>
  <si>
    <r>
      <rPr>
        <rFont val="Times New Roman"/>
        <color theme="1"/>
        <sz val="11.0"/>
      </rPr>
      <t>Региональные оценочные процедуры</t>
    </r>
  </si>
  <si>
    <r>
      <rPr>
        <rFont val="Times New Roman"/>
        <color theme="1"/>
        <sz val="11.0"/>
      </rPr>
      <t>Оценочные процедуры по инициативе ОО</t>
    </r>
  </si>
  <si>
    <r>
      <rPr>
        <rFont val="Times New Roman"/>
        <color theme="1"/>
        <sz val="11.0"/>
      </rPr>
      <t>Всего</t>
    </r>
  </si>
  <si>
    <r>
      <rPr>
        <rFont val="Times New Roman"/>
        <color theme="1"/>
        <sz val="11.0"/>
      </rPr>
      <t>Федеральные оценочные процедуры</t>
    </r>
  </si>
  <si>
    <r>
      <rPr>
        <rFont val="Times New Roman"/>
        <color theme="1"/>
        <sz val="11.0"/>
      </rPr>
      <t>Региональные оценочные процедуры</t>
    </r>
  </si>
  <si>
    <r>
      <rPr>
        <rFont val="Times New Roman"/>
        <color theme="1"/>
        <sz val="11.0"/>
      </rPr>
      <t>Оценочные процедуры по инициативе ОО</t>
    </r>
  </si>
  <si>
    <r>
      <rPr>
        <rFont val="Times New Roman"/>
        <color theme="1"/>
        <sz val="11.0"/>
      </rPr>
      <t>Всего</t>
    </r>
  </si>
  <si>
    <r>
      <rPr>
        <rFont val="Times New Roman"/>
        <color theme="1"/>
        <sz val="11.0"/>
      </rPr>
      <t>Федеральные оценочные процедуры</t>
    </r>
  </si>
  <si>
    <r>
      <rPr>
        <rFont val="Times New Roman"/>
        <color theme="1"/>
        <sz val="11.0"/>
      </rPr>
      <t>Региональные оценочные процедуры</t>
    </r>
  </si>
  <si>
    <r>
      <rPr>
        <rFont val="Times New Roman"/>
        <color theme="1"/>
        <sz val="11.0"/>
      </rPr>
      <t>Оценочные процедуры по инициативе ОО</t>
    </r>
  </si>
  <si>
    <r>
      <rPr>
        <rFont val="Times New Roman"/>
        <color theme="1"/>
        <sz val="11.0"/>
      </rPr>
      <t>Всего</t>
    </r>
  </si>
  <si>
    <r>
      <rPr>
        <rFont val="Times New Roman"/>
        <color theme="1"/>
        <sz val="11.0"/>
      </rPr>
      <t>Во II полугодии 2024-2025 учебного года</t>
    </r>
  </si>
  <si>
    <r>
      <rPr>
        <rFont val="Times New Roman"/>
        <color theme="1"/>
        <sz val="11.0"/>
      </rPr>
      <t>Всего оценочных процедур за 2024-2025 учебный год</t>
    </r>
  </si>
  <si>
    <r>
      <rPr>
        <rFont val="Times New Roman"/>
        <color theme="1"/>
        <sz val="11.0"/>
      </rPr>
      <t>Кол-во часов по учебному плану</t>
    </r>
  </si>
  <si>
    <r>
      <rPr>
        <rFont val="Times New Roman"/>
        <color theme="1"/>
        <sz val="11.0"/>
      </rPr>
      <t>Процентное соотношение кол-ва оценочных процедур к кол-ву часов УП, в %</t>
    </r>
  </si>
  <si>
    <r>
      <rPr>
        <rFont val="Times New Roman"/>
        <b/>
        <color theme="1"/>
        <sz val="11.0"/>
      </rPr>
      <t>5 классы</t>
    </r>
  </si>
  <si>
    <r>
      <rPr>
        <rFont val="Times New Roman"/>
        <color theme="1"/>
        <sz val="11.0"/>
      </rPr>
      <t>Русский язык</t>
    </r>
  </si>
  <si>
    <t>16.01 КР</t>
  </si>
  <si>
    <t>07.02 КР 27.02.КР</t>
  </si>
  <si>
    <t>17.03 КР</t>
  </si>
  <si>
    <t>29.04ВПР/ПА</t>
  </si>
  <si>
    <t>11.04 КР</t>
  </si>
  <si>
    <t>20.05 КР</t>
  </si>
  <si>
    <r>
      <rPr>
        <rFont val="Times New Roman"/>
        <color theme="1"/>
        <sz val="11.0"/>
      </rPr>
      <t>Литература</t>
    </r>
  </si>
  <si>
    <t>15.01 КР</t>
  </si>
  <si>
    <t>05.02 КР 26.02 КР</t>
  </si>
  <si>
    <t>19.03 КР</t>
  </si>
  <si>
    <t>09.04КР</t>
  </si>
  <si>
    <t>12.05КР/ВПР сл. выбор</t>
  </si>
  <si>
    <r>
      <rPr>
        <rFont val="Times New Roman"/>
        <color rgb="FF000000"/>
        <sz val="11.0"/>
      </rPr>
      <t xml:space="preserve">Иностранный язык
</t>
    </r>
    <r>
      <rPr>
        <rFont val="Times New Roman"/>
        <color rgb="FF000000"/>
        <sz val="11.0"/>
      </rPr>
      <t>(английский)</t>
    </r>
  </si>
  <si>
    <t>28.01КР</t>
  </si>
  <si>
    <t>18.02КР</t>
  </si>
  <si>
    <t>07.03КР</t>
  </si>
  <si>
    <t>24.04 ПА/ВПР сл. выбор</t>
  </si>
  <si>
    <t>04.04КР</t>
  </si>
  <si>
    <t>16.05КР</t>
  </si>
  <si>
    <r>
      <rPr>
        <rFont val="Times New Roman"/>
        <color theme="1"/>
        <sz val="11.0"/>
      </rPr>
      <t>Математика</t>
    </r>
  </si>
  <si>
    <t>21.01 КР</t>
  </si>
  <si>
    <t>11.02КР</t>
  </si>
  <si>
    <t>04.03 КР</t>
  </si>
  <si>
    <t>25.04 КР/ВПР</t>
  </si>
  <si>
    <t>08.04 КР</t>
  </si>
  <si>
    <t>21.05 КР</t>
  </si>
  <si>
    <r>
      <rPr>
        <rFont val="Times New Roman"/>
        <color theme="1"/>
        <sz val="11.0"/>
      </rPr>
      <t>История</t>
    </r>
  </si>
  <si>
    <t>25.02 КР</t>
  </si>
  <si>
    <t>18.03 КР</t>
  </si>
  <si>
    <t>24.04 ВПР сл. выбор</t>
  </si>
  <si>
    <t>13.05 КР</t>
  </si>
  <si>
    <r>
      <rPr>
        <rFont val="Times New Roman"/>
        <color theme="1"/>
        <sz val="11.0"/>
      </rPr>
      <t>География</t>
    </r>
  </si>
  <si>
    <t>17.04. ПА/ВПР случ.выбор</t>
  </si>
  <si>
    <t>02.05 КР</t>
  </si>
  <si>
    <r>
      <rPr>
        <rFont val="Times New Roman"/>
        <color theme="1"/>
        <sz val="11.0"/>
      </rPr>
      <t>Биология</t>
    </r>
  </si>
  <si>
    <t>20.02 КР</t>
  </si>
  <si>
    <t>17.04. ВПР случ.выбор</t>
  </si>
  <si>
    <t>17.01 ЗП</t>
  </si>
  <si>
    <t>05.03 ЗП</t>
  </si>
  <si>
    <t>21.05 ЗП</t>
  </si>
  <si>
    <r>
      <rPr>
        <rFont val="Times New Roman"/>
        <color theme="1"/>
        <sz val="11.0"/>
      </rPr>
      <t>ОДНК НР</t>
    </r>
  </si>
  <si>
    <t>14.05 КР</t>
  </si>
  <si>
    <r>
      <rPr>
        <rFont val="Times New Roman"/>
        <color theme="1"/>
        <sz val="11.0"/>
      </rPr>
      <t>Изобразительное искусство</t>
    </r>
  </si>
  <si>
    <t>07.05 ПА</t>
  </si>
  <si>
    <r>
      <rPr>
        <rFont val="Times New Roman"/>
        <color theme="1"/>
        <sz val="11.0"/>
      </rPr>
      <t>Музыка</t>
    </r>
  </si>
  <si>
    <t>10.03 КР</t>
  </si>
  <si>
    <t>05.05 КР</t>
  </si>
  <si>
    <r>
      <rPr>
        <rFont val="Times New Roman"/>
        <color theme="1"/>
        <sz val="11.0"/>
      </rPr>
      <t>Физическая культура</t>
    </r>
  </si>
  <si>
    <t>12.02 СН</t>
  </si>
  <si>
    <t>15.04 СН</t>
  </si>
  <si>
    <t>06.05 КР</t>
  </si>
  <si>
    <t>06.02 КР</t>
  </si>
  <si>
    <t>08.05 ЗП</t>
  </si>
  <si>
    <t>23.01 КР</t>
  </si>
  <si>
    <t>15.05 КР</t>
  </si>
  <si>
    <r>
      <rPr>
        <rFont val="Times New Roman"/>
        <b/>
        <color theme="1"/>
        <sz val="11.0"/>
      </rPr>
      <t>6 классы</t>
    </r>
  </si>
  <si>
    <r>
      <rPr>
        <rFont val="Times New Roman"/>
        <color theme="1"/>
        <sz val="11.0"/>
      </rPr>
      <t>Русский язык</t>
    </r>
  </si>
  <si>
    <t>24.01 КР</t>
  </si>
  <si>
    <t>05.02КР</t>
  </si>
  <si>
    <t>05.03 КР</t>
  </si>
  <si>
    <t>24.04 ВПР/ПА</t>
  </si>
  <si>
    <t>04.04 КР</t>
  </si>
  <si>
    <t>16.05 КР</t>
  </si>
  <si>
    <r>
      <rPr>
        <rFont val="Times New Roman"/>
        <color theme="1"/>
        <sz val="11.0"/>
      </rPr>
      <t>Литература</t>
    </r>
  </si>
  <si>
    <t>16.01КР</t>
  </si>
  <si>
    <t>17.02КР</t>
  </si>
  <si>
    <t>18.03 С</t>
  </si>
  <si>
    <t>11.04 ПА/ВПР  случ. выбор</t>
  </si>
  <si>
    <t>12.05 КР</t>
  </si>
  <si>
    <r>
      <rPr>
        <rFont val="Times New Roman"/>
        <color rgb="FF000000"/>
        <sz val="11.0"/>
      </rPr>
      <t xml:space="preserve">Иностранный язык
</t>
    </r>
    <r>
      <rPr>
        <rFont val="Times New Roman"/>
        <color rgb="FF000000"/>
        <sz val="11.0"/>
      </rPr>
      <t>(английский)</t>
    </r>
  </si>
  <si>
    <t>17.01КР</t>
  </si>
  <si>
    <t>04.02КР</t>
  </si>
  <si>
    <t>11.03 КР</t>
  </si>
  <si>
    <t>09.04 ПА/ВПР  случ. выбор</t>
  </si>
  <si>
    <t>30.04 КР</t>
  </si>
  <si>
    <r>
      <rPr>
        <rFont val="Times New Roman"/>
        <color theme="1"/>
        <sz val="11.0"/>
      </rPr>
      <t>Математика</t>
    </r>
  </si>
  <si>
    <t>30.01 КР</t>
  </si>
  <si>
    <t>13.03 КР</t>
  </si>
  <si>
    <t>21.04 ПА/ВПР</t>
  </si>
  <si>
    <t>03.04 КР</t>
  </si>
  <si>
    <t>21.05.КР</t>
  </si>
  <si>
    <r>
      <rPr>
        <rFont val="Times New Roman"/>
        <color theme="1"/>
        <sz val="11.0"/>
      </rPr>
      <t>История</t>
    </r>
  </si>
  <si>
    <t>14.02КР</t>
  </si>
  <si>
    <t>18.04 КР/ВПР случ. выбор</t>
  </si>
  <si>
    <t>15.05 ПА/КР</t>
  </si>
  <si>
    <r>
      <rPr>
        <rFont val="Times New Roman"/>
        <color theme="1"/>
        <sz val="11.0"/>
      </rPr>
      <t>Обществознание</t>
    </r>
  </si>
  <si>
    <t>12.02КР</t>
  </si>
  <si>
    <t>12.04 ПА/ВПР  случ. выбор</t>
  </si>
  <si>
    <r>
      <rPr>
        <rFont val="Times New Roman"/>
        <color theme="1"/>
        <sz val="11.0"/>
      </rPr>
      <t>География</t>
    </r>
  </si>
  <si>
    <t>24.02КР</t>
  </si>
  <si>
    <t>28.04  ПА/ВПР случ. выбор</t>
  </si>
  <si>
    <r>
      <rPr>
        <rFont val="Times New Roman"/>
        <color theme="1"/>
        <sz val="11.0"/>
      </rPr>
      <t>Биология</t>
    </r>
  </si>
  <si>
    <t>14.01 ЗП</t>
  </si>
  <si>
    <t>04.03 ЗП</t>
  </si>
  <si>
    <t>29.04 ПА/ЗП</t>
  </si>
  <si>
    <t>22.05 ЗП</t>
  </si>
  <si>
    <r>
      <rPr>
        <rFont val="Times New Roman"/>
        <color theme="1"/>
        <sz val="11.0"/>
      </rPr>
      <t>ОДНК НР</t>
    </r>
  </si>
  <si>
    <r>
      <rPr>
        <rFont val="Times New Roman"/>
        <color theme="1"/>
        <sz val="11.0"/>
      </rPr>
      <t>Изобразительное искусство</t>
    </r>
  </si>
  <si>
    <t>14.05КР</t>
  </si>
  <si>
    <r>
      <rPr>
        <rFont val="Times New Roman"/>
        <color theme="1"/>
        <sz val="11.0"/>
      </rPr>
      <t>Музыка</t>
    </r>
  </si>
  <si>
    <t>28.02КР</t>
  </si>
  <si>
    <t>23.05 КР</t>
  </si>
  <si>
    <r>
      <rPr>
        <rFont val="Times New Roman"/>
        <color theme="1"/>
        <sz val="11.0"/>
      </rPr>
      <t>Физическая культура</t>
    </r>
  </si>
  <si>
    <t>21.01КР</t>
  </si>
  <si>
    <t>20.03 КР</t>
  </si>
  <si>
    <t>06.05КР</t>
  </si>
  <si>
    <t>07.03 КР</t>
  </si>
  <si>
    <t>02.05КР</t>
  </si>
  <si>
    <r>
      <rPr>
        <rFont val="Times New Roman"/>
        <b/>
        <color theme="1"/>
        <sz val="11.0"/>
      </rPr>
      <t>7 классы</t>
    </r>
  </si>
  <si>
    <r>
      <rPr>
        <rFont val="Times New Roman"/>
        <color theme="1"/>
        <sz val="11.0"/>
      </rPr>
      <t>Русский язык</t>
    </r>
  </si>
  <si>
    <t>13.02 КР</t>
  </si>
  <si>
    <t>06.03 КР</t>
  </si>
  <si>
    <t>10.04 КР</t>
  </si>
  <si>
    <t>14.05 ВПР</t>
  </si>
  <si>
    <r>
      <rPr>
        <rFont val="Times New Roman"/>
        <color theme="1"/>
        <sz val="11.0"/>
      </rPr>
      <t>Литература</t>
    </r>
  </si>
  <si>
    <t>20.01 КР</t>
  </si>
  <si>
    <t>10.02 КР</t>
  </si>
  <si>
    <t>03.03 КР</t>
  </si>
  <si>
    <t>21.04 КР/ВПР случ. выбор</t>
  </si>
  <si>
    <t>19.05 КР</t>
  </si>
  <si>
    <r>
      <rPr>
        <rFont val="Times New Roman"/>
        <color rgb="FF000000"/>
        <sz val="11.0"/>
      </rPr>
      <t xml:space="preserve">Иностранный язык
</t>
    </r>
    <r>
      <rPr>
        <rFont val="Times New Roman"/>
        <color rgb="FF000000"/>
        <sz val="11.0"/>
      </rPr>
      <t>(английский)</t>
    </r>
  </si>
  <si>
    <t>14.01 КР</t>
  </si>
  <si>
    <t>17.04 П/А ВПР случ.выбор</t>
  </si>
  <si>
    <t>22.05 КР</t>
  </si>
  <si>
    <r>
      <rPr>
        <rFont val="Times New Roman"/>
        <color theme="1"/>
        <sz val="11.0"/>
      </rPr>
      <t>Алгебра</t>
    </r>
  </si>
  <si>
    <t>11.02 КР</t>
  </si>
  <si>
    <t>25.04 КР/ПА ВПР</t>
  </si>
  <si>
    <r>
      <rPr>
        <rFont val="Times New Roman"/>
        <color theme="1"/>
        <sz val="11.0"/>
      </rPr>
      <t>Геометрия</t>
    </r>
  </si>
  <si>
    <t>14.02 КР</t>
  </si>
  <si>
    <t>14.03 КР</t>
  </si>
  <si>
    <r>
      <rPr>
        <rFont val="Times New Roman"/>
        <color theme="1"/>
        <sz val="11.0"/>
      </rPr>
      <t>Вероятность и статистика</t>
    </r>
  </si>
  <si>
    <t>17.01 КР</t>
  </si>
  <si>
    <r>
      <rPr>
        <rFont val="Times New Roman"/>
        <color theme="1"/>
        <sz val="11.0"/>
      </rPr>
      <t>История</t>
    </r>
  </si>
  <si>
    <t>27.01 КР</t>
  </si>
  <si>
    <t>17.02 КР</t>
  </si>
  <si>
    <t>18.04 КР ВПР случ. выбор</t>
  </si>
  <si>
    <r>
      <rPr>
        <rFont val="Times New Roman"/>
        <color theme="1"/>
        <sz val="11.0"/>
      </rPr>
      <t>Обществознание</t>
    </r>
  </si>
  <si>
    <t>23.04 ВПР случ. выбор</t>
  </si>
  <si>
    <r>
      <rPr>
        <rFont val="Times New Roman"/>
        <color theme="1"/>
        <sz val="11.0"/>
      </rPr>
      <t>География</t>
    </r>
  </si>
  <si>
    <t>30.04 КР ВПР случ. выбор</t>
  </si>
  <si>
    <t>09.04 КР</t>
  </si>
  <si>
    <r>
      <rPr>
        <rFont val="Times New Roman"/>
        <color theme="1"/>
        <sz val="11.0"/>
      </rPr>
      <t>Биология</t>
    </r>
  </si>
  <si>
    <t>29.04 ПА ВПР случ. выбор</t>
  </si>
  <si>
    <t>04.02 КР</t>
  </si>
  <si>
    <r>
      <rPr>
        <rFont val="Times New Roman"/>
        <color theme="1"/>
        <sz val="11.0"/>
      </rPr>
      <t>Информатика</t>
    </r>
  </si>
  <si>
    <t>30.04 ПА ВПР  случ. выбор</t>
  </si>
  <si>
    <r>
      <rPr>
        <rFont val="Times New Roman"/>
        <color theme="1"/>
        <sz val="11.0"/>
      </rPr>
      <t>Физика</t>
    </r>
  </si>
  <si>
    <t>18.04 ПА/ ВПР случ. выбор</t>
  </si>
  <si>
    <r>
      <rPr>
        <rFont val="Times New Roman"/>
        <color theme="1"/>
        <sz val="11.0"/>
      </rPr>
      <t>Изобразительное искусство</t>
    </r>
  </si>
  <si>
    <t>07.05 КР</t>
  </si>
  <si>
    <r>
      <rPr>
        <rFont val="Times New Roman"/>
        <color theme="1"/>
        <sz val="11.0"/>
      </rPr>
      <t>Музыка</t>
    </r>
  </si>
  <si>
    <r>
      <rPr>
        <rFont val="Times New Roman"/>
        <color theme="1"/>
        <sz val="11.0"/>
      </rPr>
      <t>Физическая культура</t>
    </r>
  </si>
  <si>
    <t>18.02СН</t>
  </si>
  <si>
    <t>17.04 КР</t>
  </si>
  <si>
    <r>
      <rPr>
        <rFont val="Times New Roman"/>
        <b/>
        <color theme="1"/>
        <sz val="11.0"/>
      </rPr>
      <t>8 классы</t>
    </r>
  </si>
  <si>
    <r>
      <rPr>
        <rFont val="Times New Roman"/>
        <color theme="1"/>
        <sz val="11.0"/>
      </rPr>
      <t>Русский язык</t>
    </r>
  </si>
  <si>
    <t>29.01 КР</t>
  </si>
  <si>
    <t>19.02 КР</t>
  </si>
  <si>
    <t>16.04 ВПР/ПА</t>
  </si>
  <si>
    <r>
      <rPr>
        <rFont val="Times New Roman"/>
        <color theme="1"/>
        <sz val="11.0"/>
      </rPr>
      <t>Литература</t>
    </r>
  </si>
  <si>
    <t>21.04 КР</t>
  </si>
  <si>
    <r>
      <rPr>
        <rFont val="Times New Roman"/>
        <color rgb="FF000000"/>
        <sz val="11.0"/>
      </rPr>
      <t xml:space="preserve">Иностранный язык
</t>
    </r>
    <r>
      <rPr>
        <rFont val="Times New Roman"/>
        <color rgb="FF000000"/>
        <sz val="11.0"/>
      </rPr>
      <t>(английский)</t>
    </r>
  </si>
  <si>
    <t>18.04 ПА/ВПР случ. выбор</t>
  </si>
  <si>
    <r>
      <rPr>
        <rFont val="Times New Roman"/>
        <color theme="1"/>
        <sz val="11.0"/>
      </rPr>
      <t>Алгебра</t>
    </r>
  </si>
  <si>
    <t>31.01 КР</t>
  </si>
  <si>
    <t xml:space="preserve">25.04 ПА/ВПР </t>
  </si>
  <si>
    <t>23.05КР</t>
  </si>
  <si>
    <r>
      <rPr>
        <rFont val="Times New Roman"/>
        <color theme="1"/>
        <sz val="11.0"/>
      </rPr>
      <t>Геометрия</t>
    </r>
  </si>
  <si>
    <t>08.05 КР/ВПР</t>
  </si>
  <si>
    <r>
      <rPr>
        <rFont val="Times New Roman"/>
        <color theme="1"/>
        <sz val="11.0"/>
      </rPr>
      <t>Вероятность и статистика</t>
    </r>
  </si>
  <si>
    <r>
      <rPr>
        <rFont val="Times New Roman"/>
        <color theme="1"/>
        <sz val="11.0"/>
      </rPr>
      <t>История</t>
    </r>
  </si>
  <si>
    <t>11.04 ВПР случ. выбор</t>
  </si>
  <si>
    <r>
      <rPr>
        <rFont val="Times New Roman"/>
        <color theme="1"/>
        <sz val="11.0"/>
      </rPr>
      <t>Обществознание</t>
    </r>
  </si>
  <si>
    <t>05.02 КР</t>
  </si>
  <si>
    <t>07.05 ВПР случ. выбор</t>
  </si>
  <si>
    <r>
      <rPr>
        <rFont val="Times New Roman"/>
        <color theme="1"/>
        <sz val="11.0"/>
      </rPr>
      <t>География</t>
    </r>
  </si>
  <si>
    <t>28.04 КР</t>
  </si>
  <si>
    <r>
      <rPr>
        <rFont val="Times New Roman"/>
        <color theme="1"/>
        <sz val="11.0"/>
      </rPr>
      <t>Биология</t>
    </r>
  </si>
  <si>
    <t>22.01 КР</t>
  </si>
  <si>
    <t>03.02 КР</t>
  </si>
  <si>
    <t>23.04 КР</t>
  </si>
  <si>
    <t>13.03 ЗП</t>
  </si>
  <si>
    <t>22.05  ЗП</t>
  </si>
  <si>
    <r>
      <rPr>
        <rFont val="Times New Roman"/>
        <color theme="1"/>
        <sz val="11.0"/>
      </rPr>
      <t>Информатика</t>
    </r>
  </si>
  <si>
    <t>26.02 КР</t>
  </si>
  <si>
    <t>14.04 ПА/ВПР случ. выбор</t>
  </si>
  <si>
    <r>
      <rPr>
        <rFont val="Times New Roman"/>
        <color theme="1"/>
        <sz val="11.0"/>
      </rPr>
      <t>Физика</t>
    </r>
  </si>
  <si>
    <t>25.04 ПА/ ВПР случ. выбор</t>
  </si>
  <si>
    <t>07.04 КР</t>
  </si>
  <si>
    <r>
      <rPr>
        <rFont val="Times New Roman"/>
        <color theme="1"/>
        <sz val="11.0"/>
      </rPr>
      <t>Химия</t>
    </r>
  </si>
  <si>
    <r>
      <rPr>
        <rFont val="Times New Roman"/>
        <color theme="1"/>
        <sz val="11.0"/>
      </rPr>
      <t>Музыка</t>
    </r>
  </si>
  <si>
    <t>18.02 КР</t>
  </si>
  <si>
    <r>
      <rPr>
        <rFont val="Times New Roman"/>
        <color theme="1"/>
        <sz val="11.0"/>
      </rPr>
      <t>Физическая культура</t>
    </r>
  </si>
  <si>
    <t>05.02 СН</t>
  </si>
  <si>
    <t>24.04 КР</t>
  </si>
  <si>
    <t>21.02 КР</t>
  </si>
  <si>
    <t>28.01. КР</t>
  </si>
  <si>
    <t>29.04 КР</t>
  </si>
  <si>
    <r>
      <rPr>
        <rFont val="Times New Roman"/>
        <b/>
        <color theme="1"/>
        <sz val="11.0"/>
      </rPr>
      <t>9 классы</t>
    </r>
  </si>
  <si>
    <r>
      <rPr>
        <rFont val="Times New Roman"/>
        <color theme="1"/>
        <sz val="11.0"/>
      </rPr>
      <t>Русский язык</t>
    </r>
  </si>
  <si>
    <t>14.01. КР</t>
  </si>
  <si>
    <t xml:space="preserve">12.02 ИС -9 </t>
  </si>
  <si>
    <t>16.04 КР/ПА</t>
  </si>
  <si>
    <r>
      <rPr>
        <rFont val="Times New Roman"/>
        <color theme="1"/>
        <sz val="11.0"/>
      </rPr>
      <t>Литература</t>
    </r>
  </si>
  <si>
    <t>21.04 КР/ПА</t>
  </si>
  <si>
    <r>
      <rPr>
        <rFont val="Times New Roman"/>
        <color rgb="FF000000"/>
        <sz val="11.0"/>
      </rPr>
      <t xml:space="preserve">Иностранный язык
</t>
    </r>
    <r>
      <rPr>
        <rFont val="Times New Roman"/>
        <color rgb="FF000000"/>
        <sz val="11.0"/>
      </rPr>
      <t>(английский)</t>
    </r>
  </si>
  <si>
    <t>23.04 КР/ПА</t>
  </si>
  <si>
    <r>
      <rPr>
        <rFont val="Times New Roman"/>
        <color theme="1"/>
        <sz val="11.0"/>
      </rPr>
      <t>Алгебра</t>
    </r>
  </si>
  <si>
    <t>14.04 КР/ПА</t>
  </si>
  <si>
    <r>
      <rPr>
        <rFont val="Times New Roman"/>
        <color theme="1"/>
        <sz val="11.0"/>
      </rPr>
      <t>Геометрия</t>
    </r>
  </si>
  <si>
    <t>06.03КР</t>
  </si>
  <si>
    <t>17.04 ПА КР</t>
  </si>
  <si>
    <r>
      <rPr>
        <rFont val="Times New Roman"/>
        <color theme="1"/>
        <sz val="11.0"/>
      </rPr>
      <t>Вероятность и статистика</t>
    </r>
  </si>
  <si>
    <t>15.04 ПА/КР</t>
  </si>
  <si>
    <t>13.05 ПА КР</t>
  </si>
  <si>
    <r>
      <rPr>
        <rFont val="Times New Roman"/>
        <color theme="1"/>
        <sz val="11.0"/>
      </rPr>
      <t>История</t>
    </r>
  </si>
  <si>
    <t>18.04 ПА/КР</t>
  </si>
  <si>
    <r>
      <rPr>
        <rFont val="Times New Roman"/>
        <color theme="1"/>
        <sz val="11.0"/>
      </rPr>
      <t>Обществознание</t>
    </r>
  </si>
  <si>
    <t>24.04 ПА/КР</t>
  </si>
  <si>
    <r>
      <rPr>
        <rFont val="Times New Roman"/>
        <color theme="1"/>
        <sz val="11.0"/>
      </rPr>
      <t>География</t>
    </r>
  </si>
  <si>
    <t>22.04 ПА/КР</t>
  </si>
  <si>
    <t>28.01 ЗП</t>
  </si>
  <si>
    <t>06.05 ЗП/ПА</t>
  </si>
  <si>
    <r>
      <rPr>
        <rFont val="Times New Roman"/>
        <color theme="1"/>
        <sz val="11.0"/>
      </rPr>
      <t>Биология</t>
    </r>
  </si>
  <si>
    <t>07.05 КР/ ПА</t>
  </si>
  <si>
    <r>
      <rPr>
        <rFont val="Times New Roman"/>
        <color theme="1"/>
        <sz val="11.0"/>
      </rPr>
      <t>Информатика</t>
    </r>
  </si>
  <si>
    <t>7.02 КР</t>
  </si>
  <si>
    <t>ПА КР</t>
  </si>
  <si>
    <r>
      <rPr>
        <rFont val="Times New Roman"/>
        <color theme="1"/>
        <sz val="11.0"/>
      </rPr>
      <t>Физика</t>
    </r>
  </si>
  <si>
    <t>30.04 КР/ ПА</t>
  </si>
  <si>
    <r>
      <rPr>
        <rFont val="Times New Roman"/>
        <color theme="1"/>
        <sz val="11.0"/>
      </rPr>
      <t>Химия</t>
    </r>
  </si>
  <si>
    <t>08.05 КР</t>
  </si>
  <si>
    <r>
      <rPr>
        <rFont val="Times New Roman"/>
        <color theme="1"/>
        <sz val="11.0"/>
      </rPr>
      <t>Физическая культура</t>
    </r>
  </si>
  <si>
    <t>04.02 СН</t>
  </si>
  <si>
    <r>
      <rPr>
        <rFont val="Times New Roman"/>
        <color theme="1"/>
        <sz val="10.0"/>
      </rPr>
      <t xml:space="preserve">Приложение № 3
к приказу № 124-А от 10.09.2024 г.
</t>
    </r>
    <r>
      <rPr>
        <rFont val="Times New Roman"/>
        <b/>
        <color theme="1"/>
        <sz val="10.0"/>
      </rPr>
      <t xml:space="preserve">ГРАФИК оценочных процедур на  2024-2025 учебный год
</t>
    </r>
    <r>
      <rPr>
        <rFont val="Times New Roman"/>
        <b/>
        <color theme="1"/>
        <sz val="10.0"/>
      </rPr>
      <t>АООП
I полугодие</t>
    </r>
  </si>
  <si>
    <r>
      <rPr>
        <rFont val="Times New Roman"/>
        <color theme="1"/>
        <sz val="10.0"/>
      </rPr>
      <t>Период проведения оценочной процедуры</t>
    </r>
  </si>
  <si>
    <r>
      <rPr>
        <rFont val="Times New Roman"/>
        <b/>
        <color theme="1"/>
        <sz val="10.0"/>
      </rPr>
      <t>Сентябрь</t>
    </r>
  </si>
  <si>
    <r>
      <rPr>
        <rFont val="Times New Roman"/>
        <b/>
        <color theme="1"/>
        <sz val="10.0"/>
      </rPr>
      <t>Октябрь</t>
    </r>
  </si>
  <si>
    <r>
      <rPr>
        <rFont val="Times New Roman"/>
        <b/>
        <color theme="1"/>
        <sz val="10.0"/>
      </rPr>
      <t>Ноябрь</t>
    </r>
  </si>
  <si>
    <r>
      <rPr>
        <rFont val="Times New Roman"/>
        <b/>
        <color theme="1"/>
        <sz val="10.0"/>
      </rPr>
      <t>Декабрь</t>
    </r>
  </si>
  <si>
    <r>
      <rPr>
        <rFont val="Times New Roman"/>
        <b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</si>
  <si>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</si>
  <si>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</si>
  <si>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</si>
  <si>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</si>
  <si>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</si>
  <si>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</si>
  <si>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</si>
  <si>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</si>
  <si>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</si>
  <si>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</si>
  <si>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</si>
  <si>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</si>
  <si>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</si>
  <si>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</si>
  <si>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rgb="FF000000"/>
        <sz val="10.0"/>
      </rPr>
      <t xml:space="preserve">Оценочные процедуры по инициативе
</t>
    </r>
    <r>
      <rPr>
        <rFont val="Times New Roman"/>
        <color rgb="FF000000"/>
        <sz val="10.0"/>
      </rPr>
      <t>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</si>
  <si>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</si>
  <si>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В I полугодии 2024-2025 учебного года</t>
    </r>
  </si>
  <si>
    <t>2 класс (АОП вариант1)</t>
  </si>
  <si>
    <t>Русский язык</t>
  </si>
  <si>
    <t>Чтение</t>
  </si>
  <si>
    <t>Речевая практика</t>
  </si>
  <si>
    <t>Математика</t>
  </si>
  <si>
    <t>Мир природы и человека</t>
  </si>
  <si>
    <t>Музыка</t>
  </si>
  <si>
    <t>Рисование (изобразительное искусство)</t>
  </si>
  <si>
    <t>Адаптивная физическая культура</t>
  </si>
  <si>
    <t>Труд (технологии)</t>
  </si>
  <si>
    <t>Нейрографика-линии интелекта</t>
  </si>
  <si>
    <t>3 класс (обучающихся по АОП вариант 1)</t>
  </si>
  <si>
    <t>К\Р 24.09.24</t>
  </si>
  <si>
    <t>К\Р 21.10.24</t>
  </si>
  <si>
    <t>К\Р 25.12.24</t>
  </si>
  <si>
    <t>К\Р 08.11.24</t>
  </si>
  <si>
    <t>4 класс (обучающихся по АОП вариант 1)</t>
  </si>
  <si>
    <t>К\Р 09.09.24</t>
  </si>
  <si>
    <t>К\Р 19.11.24</t>
  </si>
  <si>
    <t>К\Р 04.12.24</t>
  </si>
  <si>
    <t>К\Р 15.11.24</t>
  </si>
  <si>
    <t>К\Р 24.12.24</t>
  </si>
  <si>
    <t>П\Р 10.09.24</t>
  </si>
  <si>
    <t>5 класс (обучающихся по АОП вариант 1)</t>
  </si>
  <si>
    <t>КР 27.09</t>
  </si>
  <si>
    <t>КР18.10</t>
  </si>
  <si>
    <t>КР29.11</t>
  </si>
  <si>
    <t>КР17.12</t>
  </si>
  <si>
    <t>Чтение (Литературное чтение)</t>
  </si>
  <si>
    <t>КР 25.09</t>
  </si>
  <si>
    <t>КР16.10</t>
  </si>
  <si>
    <t>КР27.11</t>
  </si>
  <si>
    <t>КР18.12</t>
  </si>
  <si>
    <t>КР30.09</t>
  </si>
  <si>
    <t>КР12.11</t>
  </si>
  <si>
    <t>КР03.12</t>
  </si>
  <si>
    <t>Природоведение</t>
  </si>
  <si>
    <t>КР08.10</t>
  </si>
  <si>
    <t>КР10.12</t>
  </si>
  <si>
    <t>Основы социальной жизни</t>
  </si>
  <si>
    <t>КР03.10</t>
  </si>
  <si>
    <t>КР05.12</t>
  </si>
  <si>
    <t>КР16.12</t>
  </si>
  <si>
    <t>КР13.11</t>
  </si>
  <si>
    <t>КР13.12</t>
  </si>
  <si>
    <t>Труд (технология)</t>
  </si>
  <si>
    <t>КР26.11</t>
  </si>
  <si>
    <t>История Родного края</t>
  </si>
  <si>
    <t>КР 22.11</t>
  </si>
  <si>
    <t>7 класс (обучающихся по АОП вариант 1)</t>
  </si>
  <si>
    <t>Информатика</t>
  </si>
  <si>
    <t>Биология</t>
  </si>
  <si>
    <t>География</t>
  </si>
  <si>
    <t>История Отечества</t>
  </si>
  <si>
    <t>9 класс (обучающихся по АОП вариант 1)</t>
  </si>
  <si>
    <r>
      <rPr>
        <rFont val="Times New Roman"/>
        <b/>
        <color rgb="FF000000"/>
        <sz val="10.0"/>
      </rPr>
      <t xml:space="preserve">ГРАФИК оценочных процедур на 2024-2025 учебный год
</t>
    </r>
    <r>
      <rPr>
        <rFont val="Times New Roman"/>
        <b/>
        <color rgb="FF000000"/>
        <sz val="10.0"/>
      </rPr>
      <t>АООП
II полугодие</t>
    </r>
  </si>
  <si>
    <r>
      <rPr>
        <rFont val="Times New Roman"/>
        <color theme="1"/>
        <sz val="10.0"/>
      </rPr>
      <t>Период проведения оценочной процедуры</t>
    </r>
  </si>
  <si>
    <r>
      <rPr>
        <rFont val="Times New Roman"/>
        <b/>
        <color theme="1"/>
        <sz val="10.0"/>
      </rPr>
      <t>Январь</t>
    </r>
  </si>
  <si>
    <r>
      <rPr>
        <rFont val="Times New Roman"/>
        <b/>
        <color theme="1"/>
        <sz val="10.0"/>
      </rPr>
      <t>Февраль</t>
    </r>
  </si>
  <si>
    <r>
      <rPr>
        <rFont val="Times New Roman"/>
        <b/>
        <color theme="1"/>
        <sz val="10.0"/>
      </rPr>
      <t>Март</t>
    </r>
  </si>
  <si>
    <r>
      <rPr>
        <rFont val="Times New Roman"/>
        <b/>
        <color theme="1"/>
        <sz val="10.0"/>
      </rPr>
      <t>Апрель</t>
    </r>
  </si>
  <si>
    <r>
      <rPr>
        <rFont val="Times New Roman"/>
        <b/>
        <color theme="1"/>
        <sz val="10.0"/>
      </rPr>
      <t>Май</t>
    </r>
  </si>
  <si>
    <r>
      <rPr>
        <rFont val="Times New Roman"/>
        <b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</si>
  <si>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</si>
  <si>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</si>
  <si>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</si>
  <si>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</si>
  <si>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</si>
  <si>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</si>
  <si>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</si>
  <si>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</si>
  <si>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</si>
  <si>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</si>
  <si>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</si>
  <si>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</si>
  <si>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</si>
  <si>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</si>
  <si>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</si>
  <si>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</si>
  <si>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Федеральные оценочные процедуры</t>
    </r>
  </si>
  <si>
    <r>
      <rPr>
        <rFont val="Times New Roman"/>
        <color theme="1"/>
        <sz val="10.0"/>
      </rPr>
      <t>Региональные оценочные процедуры</t>
    </r>
  </si>
  <si>
    <r>
      <rPr>
        <rFont val="Times New Roman"/>
        <color theme="1"/>
        <sz val="10.0"/>
      </rPr>
      <t>Оценочные процедуры по инициативе ОО</t>
    </r>
  </si>
  <si>
    <r>
      <rPr>
        <rFont val="Times New Roman"/>
        <color theme="1"/>
        <sz val="10.0"/>
      </rPr>
      <t>Всего</t>
    </r>
  </si>
  <si>
    <r>
      <rPr>
        <rFont val="Times New Roman"/>
        <color theme="1"/>
        <sz val="10.0"/>
      </rPr>
      <t>Во II полугодии 2024-2025 учебного года</t>
    </r>
  </si>
  <si>
    <r>
      <rPr>
        <rFont val="Times New Roman"/>
        <color theme="1"/>
        <sz val="10.0"/>
      </rPr>
      <t>Всего оценочных процедур за 2024-2025 учебный год</t>
    </r>
  </si>
  <si>
    <r>
      <rPr>
        <rFont val="Times New Roman"/>
        <color theme="1"/>
        <sz val="10.0"/>
      </rPr>
      <t>Кол-во часов по учебному плану</t>
    </r>
  </si>
  <si>
    <r>
      <rPr>
        <rFont val="Times New Roman"/>
        <color rgb="FF000000"/>
        <sz val="10.0"/>
      </rPr>
      <t xml:space="preserve">Процентное соотношение кол-ва оценочных процедур к кол-ву часов УП, в
</t>
    </r>
    <r>
      <rPr>
        <rFont val="Times New Roman"/>
        <color rgb="FF000000"/>
        <sz val="10.0"/>
      </rPr>
      <t>%</t>
    </r>
  </si>
  <si>
    <t>К\Р 07.04.25</t>
  </si>
  <si>
    <t>К\Р(ПА) 13.05.25</t>
  </si>
  <si>
    <t>К\Р(ПА)15.05.25</t>
  </si>
  <si>
    <t>К\Р(ПА)12.05.25</t>
  </si>
  <si>
    <t>К\Р 03.02.25</t>
  </si>
  <si>
    <t>К\Р 13.03.25</t>
  </si>
  <si>
    <t>К\Р 17.04.25</t>
  </si>
  <si>
    <t>К\Р(ПА)16.05.25</t>
  </si>
  <si>
    <t>К\Р 24.04.25</t>
  </si>
  <si>
    <t>К\Р30.04.25</t>
  </si>
  <si>
    <t>К\Р 20.05.25</t>
  </si>
  <si>
    <t>Нейрографика -линии интелекта</t>
  </si>
  <si>
    <t>К\Р08.05.25</t>
  </si>
  <si>
    <t>К\Р 17.02.25</t>
  </si>
  <si>
    <t>К\Р 27.01.25</t>
  </si>
  <si>
    <t>К\Р 24.02.25К\Р 29.04.25</t>
  </si>
  <si>
    <t>К\Р 10.04.25</t>
  </si>
  <si>
    <t>К\Р  10.04.25</t>
  </si>
  <si>
    <t>К\Р 30.04.25</t>
  </si>
  <si>
    <t>К\Р 22.05.25</t>
  </si>
  <si>
    <t>К\Р 11.02.25</t>
  </si>
  <si>
    <t>П\Р 14.04.25</t>
  </si>
  <si>
    <t>К\Р 20.03.25</t>
  </si>
  <si>
    <t>К\Р 18.05.25</t>
  </si>
  <si>
    <t>К\Р 23.05.25</t>
  </si>
  <si>
    <t>КР30.01</t>
  </si>
  <si>
    <t>КР25.02</t>
  </si>
  <si>
    <t>КР14.03</t>
  </si>
  <si>
    <t>КР17.04</t>
  </si>
  <si>
    <t>КР/ПА 16.05</t>
  </si>
  <si>
    <t>КР29.01</t>
  </si>
  <si>
    <t>КР26.02</t>
  </si>
  <si>
    <t>КР19.03</t>
  </si>
  <si>
    <t>КР23.04</t>
  </si>
  <si>
    <t>КР14.05</t>
  </si>
  <si>
    <t>КР28.01</t>
  </si>
  <si>
    <t>КР20.02</t>
  </si>
  <si>
    <t>КР 20.03</t>
  </si>
  <si>
    <t>КР/ПА15.05</t>
  </si>
  <si>
    <t>КР18.02</t>
  </si>
  <si>
    <t>КР29.04</t>
  </si>
  <si>
    <t>КР06.03</t>
  </si>
  <si>
    <t>КР/ПА08.05</t>
  </si>
  <si>
    <t>КР21.04</t>
  </si>
  <si>
    <t>КР16.04</t>
  </si>
  <si>
    <t>КР02.05</t>
  </si>
  <si>
    <t>КР21.01</t>
  </si>
  <si>
    <t>КР18.03</t>
  </si>
  <si>
    <t>КР15.04</t>
  </si>
  <si>
    <t>ЗП06.05</t>
  </si>
  <si>
    <t>КР 25.04</t>
  </si>
  <si>
    <t>22.05КР/ПА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</si>
</sst>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dd.mm.yyyy"/>
    <numFmt numFmtId="166" formatCode="dd.mm"/>
  </numFmts>
  <fonts count="17">
    <font>
      <sz val="10.0"/>
      <color rgb="FF000000"/>
      <name val="Calibri"/>
      <scheme val="minor"/>
    </font>
    <font>
      <sz val="14.0"/>
      <color theme="1"/>
      <name val="&quot;Times New Roman&quot;"/>
    </font>
    <font>
      <sz val="11.0"/>
      <color theme="1"/>
      <name val="&quot;Times New Roman&quot;"/>
    </font>
    <font>
      <sz val="5.0"/>
      <color theme="1"/>
      <name val="&quot;Microsoft Sans Serif&quot;"/>
    </font>
    <font>
      <b/>
      <sz val="14.0"/>
      <color theme="1"/>
      <name val="&quot;Times New Roman&quot;"/>
    </font>
    <font>
      <b/>
      <sz val="11.0"/>
      <color theme="1"/>
      <name val="&quot;Times New Roman&quot;"/>
    </font>
    <font>
      <sz val="10.0"/>
      <color theme="1"/>
      <name val="Times New Roman"/>
    </font>
    <font>
      <sz val="10.0"/>
      <color theme="1"/>
      <name val="Calibri"/>
      <scheme val="minor"/>
    </font>
    <font>
      <b/>
      <sz val="10.0"/>
      <color theme="1"/>
      <name val="Times New Roman"/>
    </font>
    <font/>
    <font>
      <sz val="10.0"/>
      <color rgb="FF000000"/>
      <name val="Times New Roman"/>
    </font>
    <font>
      <sz val="10.0"/>
      <color theme="1"/>
      <name val="&quot;Times New Roman&quot;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z val="11.0"/>
      <color rgb="FF000000"/>
      <name val="&quot;Times New Roman&quot;"/>
    </font>
    <font>
      <sz val="11.0"/>
      <color rgb="FFFF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CE4D6"/>
        <bgColor rgb="FFFCE4D6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readingOrder="0"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center" vertical="top"/>
    </xf>
    <xf borderId="0" fillId="0" fontId="4" numFmtId="0" xfId="0" applyAlignment="1" applyFont="1">
      <alignment horizontal="center" readingOrder="0" vertical="top"/>
    </xf>
    <xf borderId="0" fillId="0" fontId="5" numFmtId="0" xfId="0" applyAlignment="1" applyFont="1">
      <alignment horizontal="left" vertical="top"/>
    </xf>
    <xf borderId="0" fillId="0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horizontal="left" vertical="top"/>
    </xf>
    <xf borderId="1" fillId="0" fontId="6" numFmtId="0" xfId="0" applyAlignment="1" applyBorder="1" applyFont="1">
      <alignment horizontal="left" shrinkToFit="0" vertical="top" wrapText="1"/>
    </xf>
    <xf borderId="2" fillId="0" fontId="8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vertical="top"/>
    </xf>
    <xf borderId="4" fillId="0" fontId="9" numFmtId="0" xfId="0" applyAlignment="1" applyBorder="1" applyFont="1">
      <alignment horizontal="left" vertical="top"/>
    </xf>
    <xf borderId="1" fillId="0" fontId="8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shrinkToFit="0" vertical="top" wrapText="1"/>
    </xf>
    <xf borderId="1" fillId="0" fontId="6" numFmtId="0" xfId="0" applyAlignment="1" applyBorder="1" applyFont="1">
      <alignment horizontal="left" shrinkToFit="0" textRotation="90" vertical="bottom" wrapText="1"/>
    </xf>
    <xf borderId="1" fillId="0" fontId="10" numFmtId="0" xfId="0" applyAlignment="1" applyBorder="1" applyFont="1">
      <alignment horizontal="left" shrinkToFit="0" textRotation="90" vertical="bottom" wrapText="1"/>
    </xf>
    <xf borderId="1" fillId="2" fontId="6" numFmtId="0" xfId="0" applyAlignment="1" applyBorder="1" applyFill="1" applyFont="1">
      <alignment horizontal="center" shrinkToFit="0" textRotation="90" vertical="center" wrapText="1"/>
    </xf>
    <xf borderId="1" fillId="2" fontId="6" numFmtId="0" xfId="0" applyAlignment="1" applyBorder="1" applyFont="1">
      <alignment horizontal="left" shrinkToFit="0" textRotation="90" vertical="bottom" wrapText="1"/>
    </xf>
    <xf borderId="2" fillId="2" fontId="8" numFmtId="0" xfId="0" applyAlignment="1" applyBorder="1" applyFont="1">
      <alignment horizontal="center" readingOrder="0" shrinkToFit="0" vertical="top" wrapText="1"/>
    </xf>
    <xf borderId="1" fillId="0" fontId="10" numFmtId="0" xfId="0" applyAlignment="1" applyBorder="1" applyFont="1">
      <alignment horizontal="left" readingOrder="0" shrinkToFit="0" vertical="bottom" wrapText="1"/>
    </xf>
    <xf borderId="1" fillId="0" fontId="10" numFmtId="0" xfId="0" applyAlignment="1" applyBorder="1" applyFont="1">
      <alignment horizontal="left" shrinkToFit="0" vertical="bottom" wrapText="1"/>
    </xf>
    <xf borderId="1" fillId="0" fontId="10" numFmtId="164" xfId="0" applyAlignment="1" applyBorder="1" applyFont="1" applyNumberFormat="1">
      <alignment horizontal="left" readingOrder="0" shrinkToFit="1" vertical="top" wrapText="0"/>
    </xf>
    <xf borderId="1" fillId="2" fontId="10" numFmtId="1" xfId="0" applyAlignment="1" applyBorder="1" applyFont="1" applyNumberFormat="1">
      <alignment horizontal="center" shrinkToFit="0" vertical="center" wrapText="1"/>
    </xf>
    <xf borderId="1" fillId="0" fontId="10" numFmtId="164" xfId="0" applyAlignment="1" applyBorder="1" applyFont="1" applyNumberFormat="1">
      <alignment horizontal="center" shrinkToFit="1" vertical="top" wrapText="0"/>
    </xf>
    <xf borderId="1" fillId="2" fontId="10" numFmtId="164" xfId="0" applyAlignment="1" applyBorder="1" applyFont="1" applyNumberFormat="1">
      <alignment horizontal="center" shrinkToFit="0" vertical="top" wrapText="1"/>
    </xf>
    <xf borderId="1" fillId="0" fontId="6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shrinkToFit="0" vertical="center" wrapText="1"/>
    </xf>
    <xf borderId="1" fillId="0" fontId="10" numFmtId="164" xfId="0" applyAlignment="1" applyBorder="1" applyFont="1" applyNumberFormat="1">
      <alignment horizontal="left" shrinkToFit="1" vertical="top" wrapText="0"/>
    </xf>
    <xf borderId="1" fillId="0" fontId="10" numFmtId="164" xfId="0" applyAlignment="1" applyBorder="1" applyFont="1" applyNumberFormat="1">
      <alignment horizontal="center" readingOrder="0" shrinkToFit="1" vertical="top" wrapText="0"/>
    </xf>
    <xf borderId="1" fillId="0" fontId="10" numFmtId="0" xfId="0" applyAlignment="1" applyBorder="1" applyFont="1">
      <alignment horizontal="left" readingOrder="0" shrinkToFit="0" vertical="center" wrapText="1"/>
    </xf>
    <xf borderId="1" fillId="0" fontId="10" numFmtId="164" xfId="0" applyAlignment="1" applyBorder="1" applyFont="1" applyNumberFormat="1">
      <alignment horizontal="left" readingOrder="0" shrinkToFit="0" vertical="top" wrapText="1"/>
    </xf>
    <xf borderId="0" fillId="0" fontId="10" numFmtId="0" xfId="0" applyAlignment="1" applyFont="1">
      <alignment horizontal="center" shrinkToFit="0" vertical="top" wrapText="1"/>
    </xf>
    <xf borderId="2" fillId="0" fontId="8" numFmtId="0" xfId="0" applyAlignment="1" applyBorder="1" applyFont="1">
      <alignment horizontal="center" shrinkToFit="0" vertical="top" wrapText="1"/>
    </xf>
    <xf borderId="1" fillId="2" fontId="10" numFmtId="0" xfId="0" applyAlignment="1" applyBorder="1" applyFont="1">
      <alignment horizontal="left" shrinkToFit="0" textRotation="90" vertical="bottom" wrapText="1"/>
    </xf>
    <xf borderId="2" fillId="2" fontId="8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horizontal="left" readingOrder="0" vertical="top"/>
    </xf>
    <xf borderId="1" fillId="0" fontId="10" numFmtId="164" xfId="0" applyAlignment="1" applyBorder="1" applyFont="1" applyNumberFormat="1">
      <alignment horizontal="right" shrinkToFit="1" vertical="top" wrapText="0"/>
    </xf>
    <xf borderId="1" fillId="2" fontId="10" numFmtId="164" xfId="0" applyAlignment="1" applyBorder="1" applyFont="1" applyNumberFormat="1">
      <alignment horizontal="center" shrinkToFit="0" vertical="center" wrapText="1"/>
    </xf>
    <xf borderId="1" fillId="2" fontId="10" numFmtId="1" xfId="0" applyAlignment="1" applyBorder="1" applyFont="1" applyNumberFormat="1">
      <alignment horizontal="left" shrinkToFit="1" vertical="top" wrapText="0"/>
    </xf>
    <xf borderId="1" fillId="0" fontId="10" numFmtId="164" xfId="0" applyAlignment="1" applyBorder="1" applyFont="1" applyNumberFormat="1">
      <alignment horizontal="right" readingOrder="0" shrinkToFit="1" vertical="top" wrapText="0"/>
    </xf>
    <xf borderId="1" fillId="2" fontId="10" numFmtId="1" xfId="0" applyAlignment="1" applyBorder="1" applyFont="1" applyNumberFormat="1">
      <alignment horizontal="left" readingOrder="0" shrinkToFit="1" vertical="top" wrapText="0"/>
    </xf>
    <xf borderId="5" fillId="0" fontId="11" numFmtId="164" xfId="0" applyAlignment="1" applyBorder="1" applyFont="1" applyNumberFormat="1">
      <alignment horizontal="left" readingOrder="0" vertical="top"/>
    </xf>
    <xf borderId="1" fillId="2" fontId="10" numFmtId="1" xfId="0" applyAlignment="1" applyBorder="1" applyFont="1" applyNumberFormat="1">
      <alignment horizontal="center" readingOrder="0" shrinkToFit="0" vertical="center" wrapText="1"/>
    </xf>
    <xf borderId="1" fillId="0" fontId="11" numFmtId="164" xfId="0" applyAlignment="1" applyBorder="1" applyFont="1" applyNumberFormat="1">
      <alignment horizontal="left" readingOrder="0" vertical="top"/>
    </xf>
    <xf borderId="6" fillId="0" fontId="11" numFmtId="164" xfId="0" applyAlignment="1" applyBorder="1" applyFont="1" applyNumberFormat="1">
      <alignment horizontal="left" readingOrder="0" vertical="top"/>
    </xf>
    <xf borderId="6" fillId="0" fontId="11" numFmtId="0" xfId="0" applyAlignment="1" applyBorder="1" applyFont="1">
      <alignment horizontal="left" readingOrder="0" vertical="top"/>
    </xf>
    <xf borderId="1" fillId="0" fontId="10" numFmtId="0" xfId="0" applyAlignment="1" applyBorder="1" applyFont="1">
      <alignment horizontal="center" readingOrder="0" shrinkToFit="0" vertical="bottom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10" numFmtId="164" xfId="0" applyAlignment="1" applyBorder="1" applyFont="1" applyNumberFormat="1">
      <alignment horizontal="right" readingOrder="0" shrinkToFit="0" vertical="top" wrapText="1"/>
    </xf>
    <xf borderId="1" fillId="0" fontId="10" numFmtId="164" xfId="0" applyAlignment="1" applyBorder="1" applyFont="1" applyNumberFormat="1">
      <alignment horizontal="center" readingOrder="0" shrinkToFit="0" vertical="top" wrapText="1"/>
    </xf>
    <xf borderId="1" fillId="0" fontId="10" numFmtId="0" xfId="0" applyAlignment="1" applyBorder="1" applyFont="1">
      <alignment horizontal="center" readingOrder="0" shrinkToFit="0" vertical="top" wrapText="1"/>
    </xf>
    <xf borderId="1" fillId="0" fontId="10" numFmtId="0" xfId="0" applyAlignment="1" applyBorder="1" applyFont="1">
      <alignment horizontal="center" shrinkToFit="0" vertical="top" wrapText="1"/>
    </xf>
    <xf borderId="1" fillId="0" fontId="8" numFmtId="0" xfId="0" applyAlignment="1" applyBorder="1" applyFont="1">
      <alignment horizontal="right" shrinkToFit="0" vertical="top" wrapText="1"/>
    </xf>
    <xf borderId="1" fillId="0" fontId="6" numFmtId="164" xfId="0" applyAlignment="1" applyBorder="1" applyFont="1" applyNumberFormat="1">
      <alignment horizontal="left" shrinkToFit="0" vertical="top" wrapText="1"/>
    </xf>
    <xf borderId="1" fillId="0" fontId="10" numFmtId="164" xfId="0" applyAlignment="1" applyBorder="1" applyFont="1" applyNumberFormat="1">
      <alignment horizontal="center" shrinkToFit="0" vertical="bottom" wrapText="1"/>
    </xf>
    <xf borderId="1" fillId="0" fontId="10" numFmtId="164" xfId="0" applyAlignment="1" applyBorder="1" applyFont="1" applyNumberFormat="1">
      <alignment horizontal="center" shrinkToFit="0" vertical="top" wrapText="1"/>
    </xf>
    <xf borderId="1" fillId="0" fontId="10" numFmtId="164" xfId="0" applyAlignment="1" applyBorder="1" applyFont="1" applyNumberFormat="1">
      <alignment horizontal="center" readingOrder="0" shrinkToFit="0" vertical="bottom" wrapText="1"/>
    </xf>
    <xf borderId="1" fillId="0" fontId="10" numFmtId="164" xfId="0" applyAlignment="1" applyBorder="1" applyFont="1" applyNumberFormat="1">
      <alignment horizontal="left" shrinkToFit="0" vertical="top" wrapText="1"/>
    </xf>
    <xf borderId="1" fillId="0" fontId="10" numFmtId="164" xfId="0" applyAlignment="1" applyBorder="1" applyFont="1" applyNumberFormat="1">
      <alignment horizontal="center" shrinkToFit="0" vertical="center" wrapText="1"/>
    </xf>
    <xf borderId="1" fillId="0" fontId="11" numFmtId="164" xfId="0" applyAlignment="1" applyBorder="1" applyFont="1" applyNumberFormat="1">
      <alignment horizontal="center" readingOrder="0" vertical="top"/>
    </xf>
    <xf borderId="1" fillId="0" fontId="6" numFmtId="164" xfId="0" applyAlignment="1" applyBorder="1" applyFont="1" applyNumberFormat="1">
      <alignment horizontal="left" shrinkToFit="0" vertical="center" wrapText="1"/>
    </xf>
    <xf borderId="1" fillId="0" fontId="10" numFmtId="164" xfId="0" applyAlignment="1" applyBorder="1" applyFont="1" applyNumberFormat="1">
      <alignment horizontal="center" readingOrder="0" shrinkToFit="0" vertical="center" wrapText="1"/>
    </xf>
    <xf borderId="1" fillId="0" fontId="11" numFmtId="165" xfId="0" applyAlignment="1" applyBorder="1" applyFont="1" applyNumberFormat="1">
      <alignment horizontal="center" readingOrder="0" vertical="top"/>
    </xf>
    <xf borderId="2" fillId="2" fontId="8" numFmtId="164" xfId="0" applyAlignment="1" applyBorder="1" applyFont="1" applyNumberFormat="1">
      <alignment horizontal="center" shrinkToFit="0" vertical="top" wrapText="1"/>
    </xf>
    <xf borderId="2" fillId="0" fontId="12" numFmtId="0" xfId="0" applyAlignment="1" applyBorder="1" applyFont="1">
      <alignment horizontal="left" shrinkToFit="0" vertical="top" wrapText="1"/>
    </xf>
    <xf borderId="2" fillId="0" fontId="12" numFmtId="0" xfId="0" applyAlignment="1" applyBorder="1" applyFont="1">
      <alignment horizontal="center" shrinkToFit="0" vertical="top" wrapText="1"/>
    </xf>
    <xf borderId="1" fillId="0" fontId="13" numFmtId="0" xfId="0" applyAlignment="1" applyBorder="1" applyFont="1">
      <alignment horizontal="left" shrinkToFit="0" textRotation="90" vertical="bottom" wrapText="1"/>
    </xf>
    <xf borderId="1" fillId="2" fontId="13" numFmtId="0" xfId="0" applyAlignment="1" applyBorder="1" applyFont="1">
      <alignment horizontal="center" shrinkToFit="0" textRotation="90" vertical="center" wrapText="1"/>
    </xf>
    <xf borderId="1" fillId="2" fontId="13" numFmtId="0" xfId="0" applyAlignment="1" applyBorder="1" applyFont="1">
      <alignment horizontal="left" shrinkToFit="0" textRotation="90" vertical="bottom" wrapText="1"/>
    </xf>
    <xf borderId="2" fillId="2" fontId="12" numFmtId="0" xfId="0" applyAlignment="1" applyBorder="1" applyFont="1">
      <alignment horizontal="center" shrinkToFit="0" vertical="top" wrapText="1"/>
    </xf>
    <xf borderId="1" fillId="0" fontId="13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2" fontId="14" numFmtId="1" xfId="0" applyAlignment="1" applyBorder="1" applyFont="1" applyNumberFormat="1">
      <alignment horizontal="center" shrinkToFit="0" vertical="center" wrapText="1"/>
    </xf>
    <xf borderId="1" fillId="2" fontId="14" numFmtId="1" xfId="0" applyAlignment="1" applyBorder="1" applyFont="1" applyNumberFormat="1">
      <alignment horizontal="center" readingOrder="0" shrinkToFit="0" vertical="center" wrapText="1"/>
    </xf>
    <xf borderId="1" fillId="0" fontId="14" numFmtId="1" xfId="0" applyAlignment="1" applyBorder="1" applyFont="1" applyNumberFormat="1">
      <alignment horizontal="center" readingOrder="0" shrinkToFit="0" vertical="center" wrapText="1"/>
    </xf>
    <xf borderId="1" fillId="2" fontId="14" numFmtId="164" xfId="0" applyAlignment="1" applyBorder="1" applyFont="1" applyNumberFormat="1">
      <alignment horizontal="center" shrinkToFit="0" vertical="center" wrapText="1"/>
    </xf>
    <xf borderId="1" fillId="0" fontId="13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center" shrinkToFit="0" vertical="bottom" wrapText="1"/>
    </xf>
    <xf borderId="1" fillId="0" fontId="14" numFmtId="164" xfId="0" applyAlignment="1" applyBorder="1" applyFont="1" applyNumberFormat="1">
      <alignment horizontal="center" readingOrder="0" shrinkToFit="0" vertical="top" wrapText="1"/>
    </xf>
    <xf borderId="1" fillId="2" fontId="14" numFmtId="164" xfId="0" applyAlignment="1" applyBorder="1" applyFont="1" applyNumberFormat="1">
      <alignment horizontal="center" shrinkToFit="0" vertical="top" wrapText="1"/>
    </xf>
    <xf borderId="1" fillId="2" fontId="14" numFmtId="1" xfId="0" applyAlignment="1" applyBorder="1" applyFont="1" applyNumberFormat="1">
      <alignment horizontal="center" shrinkToFit="0" vertical="top" wrapText="1"/>
    </xf>
    <xf borderId="1" fillId="0" fontId="14" numFmtId="164" xfId="0" applyAlignment="1" applyBorder="1" applyFont="1" applyNumberFormat="1">
      <alignment horizontal="center" readingOrder="0" shrinkToFit="0" vertical="center" wrapText="1"/>
    </xf>
    <xf borderId="1" fillId="0" fontId="14" numFmtId="164" xfId="0" applyAlignment="1" applyBorder="1" applyFont="1" applyNumberFormat="1">
      <alignment horizontal="center" shrinkToFit="0" vertical="top" wrapText="1"/>
    </xf>
    <xf borderId="1" fillId="0" fontId="14" numFmtId="0" xfId="0" applyAlignment="1" applyBorder="1" applyFont="1">
      <alignment horizontal="center" readingOrder="0" shrinkToFit="0" vertical="top" wrapText="1"/>
    </xf>
    <xf borderId="1" fillId="0" fontId="13" numFmtId="164" xfId="0" applyAlignment="1" applyBorder="1" applyFont="1" applyNumberFormat="1">
      <alignment horizontal="left" shrinkToFit="0" vertical="top" wrapText="1"/>
    </xf>
    <xf borderId="1" fillId="0" fontId="2" numFmtId="164" xfId="0" applyAlignment="1" applyBorder="1" applyFont="1" applyNumberFormat="1">
      <alignment horizontal="left" readingOrder="0" vertical="top"/>
    </xf>
    <xf borderId="0" fillId="0" fontId="2" numFmtId="164" xfId="0" applyAlignment="1" applyFont="1" applyNumberFormat="1">
      <alignment horizontal="left" readingOrder="0" vertical="top"/>
    </xf>
    <xf borderId="1" fillId="0" fontId="15" numFmtId="0" xfId="0" applyAlignment="1" applyBorder="1" applyFont="1">
      <alignment horizontal="left" readingOrder="0" vertical="top"/>
    </xf>
    <xf borderId="1" fillId="0" fontId="16" numFmtId="0" xfId="0" applyAlignment="1" applyBorder="1" applyFont="1">
      <alignment horizontal="left" readingOrder="0" vertical="top"/>
    </xf>
    <xf borderId="1" fillId="0" fontId="15" numFmtId="0" xfId="0" applyAlignment="1" applyBorder="1" applyFont="1">
      <alignment horizontal="center" readingOrder="0" shrinkToFit="0" vertical="top" wrapText="1"/>
    </xf>
    <xf borderId="1" fillId="0" fontId="15" numFmtId="164" xfId="0" applyAlignment="1" applyBorder="1" applyFont="1" applyNumberFormat="1">
      <alignment horizontal="center" readingOrder="0" shrinkToFit="0" vertical="top" wrapText="1"/>
    </xf>
    <xf borderId="1" fillId="0" fontId="16" numFmtId="0" xfId="0" applyAlignment="1" applyBorder="1" applyFont="1">
      <alignment horizontal="center" readingOrder="0" vertical="top"/>
    </xf>
    <xf borderId="0" fillId="0" fontId="16" numFmtId="164" xfId="0" applyAlignment="1" applyFont="1" applyNumberFormat="1">
      <alignment horizontal="center" readingOrder="0" vertical="top"/>
    </xf>
    <xf borderId="1" fillId="0" fontId="2" numFmtId="164" xfId="0" applyAlignment="1" applyBorder="1" applyFont="1" applyNumberFormat="1">
      <alignment horizontal="left" readingOrder="0" vertical="top"/>
    </xf>
    <xf borderId="1" fillId="0" fontId="2" numFmtId="0" xfId="0" applyAlignment="1" applyBorder="1" applyFont="1">
      <alignment horizontal="center" readingOrder="0" vertical="top"/>
    </xf>
    <xf borderId="1" fillId="0" fontId="2" numFmtId="0" xfId="0" applyAlignment="1" applyBorder="1" applyFont="1">
      <alignment horizontal="left" readingOrder="0" vertical="top"/>
    </xf>
    <xf borderId="0" fillId="0" fontId="2" numFmtId="0" xfId="0" applyAlignment="1" applyFont="1">
      <alignment horizontal="center" readingOrder="0" vertical="top"/>
    </xf>
    <xf borderId="1" fillId="0" fontId="14" numFmtId="0" xfId="0" applyAlignment="1" applyBorder="1" applyFont="1">
      <alignment horizontal="center" readingOrder="0" shrinkToFit="0" vertical="bottom" wrapText="1"/>
    </xf>
    <xf borderId="1" fillId="0" fontId="14" numFmtId="166" xfId="0" applyAlignment="1" applyBorder="1" applyFont="1" applyNumberFormat="1">
      <alignment horizontal="center" readingOrder="0" shrinkToFit="0" vertical="top" wrapText="1"/>
    </xf>
    <xf borderId="0" fillId="0" fontId="10" numFmtId="1" xfId="0" applyAlignment="1" applyFont="1" applyNumberFormat="1">
      <alignment horizontal="left" vertical="top"/>
    </xf>
    <xf borderId="1" fillId="0" fontId="10" numFmtId="0" xfId="0" applyAlignment="1" applyBorder="1" applyFont="1">
      <alignment horizontal="left" readingOrder="0" shrinkToFit="0" vertical="top" wrapText="1"/>
    </xf>
    <xf borderId="1" fillId="0" fontId="10" numFmtId="164" xfId="0" applyAlignment="1" applyBorder="1" applyFont="1" applyNumberFormat="1">
      <alignment horizontal="left" readingOrder="0" shrinkToFit="0" vertical="bottom" wrapText="1"/>
    </xf>
    <xf borderId="0" fillId="0" fontId="10" numFmtId="0" xfId="0" applyAlignment="1" applyFont="1">
      <alignment horizontal="center" readingOrder="0" shrinkToFit="0" vertical="top" wrapText="1"/>
    </xf>
    <xf borderId="6" fillId="0" fontId="7" numFmtId="0" xfId="0" applyAlignment="1" applyBorder="1" applyFont="1">
      <alignment horizontal="left" vertical="top"/>
    </xf>
    <xf borderId="6" fillId="0" fontId="11" numFmtId="0" xfId="0" applyAlignment="1" applyBorder="1" applyFont="1">
      <alignment horizontal="center" readingOrder="0" vertical="top"/>
    </xf>
    <xf borderId="1" fillId="0" fontId="10" numFmtId="0" xfId="0" applyAlignment="1" applyBorder="1" applyFont="1">
      <alignment horizontal="center" shrinkToFit="1" vertical="top" wrapText="0"/>
    </xf>
    <xf borderId="1" fillId="0" fontId="10" numFmtId="164" xfId="0" applyAlignment="1" applyBorder="1" applyFont="1" applyNumberFormat="1">
      <alignment horizontal="left" readingOrder="0" shrinkToFit="0" vertical="center" wrapText="1"/>
    </xf>
    <xf borderId="1" fillId="0" fontId="10" numFmtId="0" xfId="0" applyAlignment="1" applyBorder="1" applyFont="1">
      <alignment horizontal="left" readingOrder="0"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0.43"/>
    <col customWidth="1" min="2" max="2" width="185.14"/>
  </cols>
  <sheetData>
    <row r="4">
      <c r="B4" s="1" t="s">
        <v>0</v>
      </c>
    </row>
    <row r="5">
      <c r="B5" s="2"/>
    </row>
    <row r="6">
      <c r="B6" s="1" t="s">
        <v>1</v>
      </c>
    </row>
    <row r="7">
      <c r="B7" s="2"/>
    </row>
    <row r="8">
      <c r="B8" s="1" t="s">
        <v>2</v>
      </c>
    </row>
    <row r="9">
      <c r="B9" s="2"/>
    </row>
    <row r="10">
      <c r="B10" s="3"/>
    </row>
    <row r="11">
      <c r="B11" s="4" t="s">
        <v>3</v>
      </c>
    </row>
    <row r="12">
      <c r="B12" s="5"/>
    </row>
    <row r="13" ht="586.5" customHeight="1">
      <c r="B13" s="6" t="s">
        <v>4</v>
      </c>
    </row>
    <row r="14">
      <c r="B14" s="7"/>
    </row>
    <row r="15">
      <c r="B15" s="8" t="s">
        <v>5</v>
      </c>
    </row>
    <row r="16">
      <c r="B16" s="7"/>
    </row>
    <row r="17">
      <c r="B17" s="9" t="s">
        <v>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57"/>
    <col customWidth="1" min="2" max="2" width="6.29"/>
    <col customWidth="1" min="3" max="3" width="6.57"/>
    <col customWidth="1" min="4" max="4" width="9.29"/>
    <col customWidth="1" min="5" max="5" width="5.43"/>
    <col customWidth="1" min="6" max="6" width="6.14"/>
    <col customWidth="1" min="7" max="7" width="6.86"/>
    <col customWidth="1" min="8" max="8" width="9.14"/>
    <col customWidth="1" min="9" max="9" width="5.43"/>
    <col customWidth="1" min="10" max="10" width="6.29"/>
    <col customWidth="1" min="11" max="11" width="6.43"/>
    <col customWidth="1" min="12" max="12" width="11.0"/>
    <col customWidth="1" min="13" max="13" width="5.71"/>
    <col customWidth="1" min="14" max="14" width="6.57"/>
    <col customWidth="1" min="15" max="15" width="6.71"/>
    <col customWidth="1" min="16" max="16" width="10.43"/>
    <col customWidth="1" min="17" max="17" width="6.57"/>
    <col customWidth="1" min="18" max="18" width="9.29"/>
    <col customWidth="1" min="19" max="19" width="63.14"/>
    <col customWidth="1" min="20" max="26" width="8.71"/>
  </cols>
  <sheetData>
    <row r="1" ht="86.25" customHeight="1">
      <c r="A1" s="10" t="s">
        <v>7</v>
      </c>
      <c r="T1" s="11"/>
      <c r="U1" s="11"/>
      <c r="V1" s="11"/>
      <c r="W1" s="11"/>
      <c r="X1" s="11"/>
      <c r="Y1" s="11"/>
      <c r="Z1" s="11"/>
    </row>
    <row r="2" ht="33.75" customHeight="1">
      <c r="A2" s="12" t="s">
        <v>8</v>
      </c>
      <c r="B2" s="13" t="s">
        <v>9</v>
      </c>
      <c r="C2" s="14"/>
      <c r="D2" s="14"/>
      <c r="E2" s="15"/>
      <c r="F2" s="13" t="s">
        <v>10</v>
      </c>
      <c r="G2" s="14"/>
      <c r="H2" s="14"/>
      <c r="I2" s="15"/>
      <c r="J2" s="13" t="s">
        <v>11</v>
      </c>
      <c r="K2" s="14"/>
      <c r="L2" s="14"/>
      <c r="M2" s="15"/>
      <c r="N2" s="13" t="s">
        <v>12</v>
      </c>
      <c r="O2" s="14"/>
      <c r="P2" s="14"/>
      <c r="Q2" s="15"/>
      <c r="R2" s="16" t="s">
        <v>13</v>
      </c>
      <c r="S2" s="11"/>
      <c r="T2" s="11"/>
      <c r="U2" s="11"/>
      <c r="V2" s="11"/>
      <c r="W2" s="11"/>
      <c r="X2" s="11"/>
      <c r="Y2" s="11"/>
      <c r="Z2" s="11"/>
    </row>
    <row r="3" ht="146.25" customHeight="1">
      <c r="A3" s="17"/>
      <c r="B3" s="18" t="s">
        <v>14</v>
      </c>
      <c r="C3" s="18" t="s">
        <v>15</v>
      </c>
      <c r="D3" s="19" t="s">
        <v>16</v>
      </c>
      <c r="E3" s="20" t="s">
        <v>17</v>
      </c>
      <c r="F3" s="18" t="s">
        <v>18</v>
      </c>
      <c r="G3" s="18" t="s">
        <v>19</v>
      </c>
      <c r="H3" s="19" t="s">
        <v>20</v>
      </c>
      <c r="I3" s="20" t="s">
        <v>21</v>
      </c>
      <c r="J3" s="18" t="s">
        <v>22</v>
      </c>
      <c r="K3" s="18" t="s">
        <v>23</v>
      </c>
      <c r="L3" s="19" t="s">
        <v>24</v>
      </c>
      <c r="M3" s="20" t="s">
        <v>25</v>
      </c>
      <c r="N3" s="18" t="s">
        <v>26</v>
      </c>
      <c r="O3" s="18" t="s">
        <v>27</v>
      </c>
      <c r="P3" s="19" t="s">
        <v>28</v>
      </c>
      <c r="Q3" s="20" t="s">
        <v>29</v>
      </c>
      <c r="R3" s="21" t="s">
        <v>30</v>
      </c>
      <c r="S3" s="11"/>
      <c r="T3" s="11"/>
      <c r="U3" s="11"/>
      <c r="V3" s="11"/>
      <c r="W3" s="11"/>
      <c r="X3" s="11"/>
      <c r="Y3" s="11"/>
      <c r="Z3" s="11"/>
    </row>
    <row r="4" ht="17.25" customHeight="1">
      <c r="A4" s="22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1"/>
      <c r="T4" s="11"/>
      <c r="U4" s="11"/>
      <c r="V4" s="11"/>
      <c r="W4" s="11"/>
      <c r="X4" s="11"/>
      <c r="Y4" s="11"/>
      <c r="Z4" s="11"/>
    </row>
    <row r="5" ht="17.25" customHeight="1">
      <c r="A5" s="12" t="s">
        <v>32</v>
      </c>
      <c r="B5" s="23"/>
      <c r="C5" s="24"/>
      <c r="D5" s="25" t="s">
        <v>33</v>
      </c>
      <c r="E5" s="26">
        <f t="shared" ref="E5:E12" si="1">IF(D5&lt;&gt;0,1,0)+IF(C5&lt;&gt;0,1,0)+IF(B5&lt;&gt;0,1,0)</f>
        <v>1</v>
      </c>
      <c r="F5" s="24"/>
      <c r="G5" s="24"/>
      <c r="H5" s="24"/>
      <c r="I5" s="26">
        <f t="shared" ref="I5:I12" si="2">IF(H5&lt;&gt;0,1,0)+IF(G5&lt;&gt;0,1,0)+IF(F5&lt;&gt;0,1,0)</f>
        <v>0</v>
      </c>
      <c r="J5" s="24"/>
      <c r="K5" s="24"/>
      <c r="L5" s="24"/>
      <c r="M5" s="26">
        <f t="shared" ref="M5:M12" si="3">IF(L5&lt;&gt;0,1,0)+IF(K5&lt;&gt;0,1,0)+IF(J5&lt;&gt;0,1,0)</f>
        <v>0</v>
      </c>
      <c r="N5" s="24"/>
      <c r="O5" s="23"/>
      <c r="P5" s="27"/>
      <c r="Q5" s="26">
        <f t="shared" ref="Q5:Q12" si="4">IF(P5&lt;&gt;0,1,0)+IF(O5&lt;&gt;0,1,0)+IF(N5&lt;&gt;0,1,0)</f>
        <v>0</v>
      </c>
      <c r="R5" s="28">
        <f t="shared" ref="R5:R12" si="5">SUM(Q5,M5,I5,E5)</f>
        <v>1</v>
      </c>
      <c r="S5" s="11"/>
      <c r="T5" s="11"/>
      <c r="U5" s="11"/>
      <c r="V5" s="11"/>
      <c r="W5" s="11"/>
      <c r="X5" s="11"/>
      <c r="Y5" s="11"/>
      <c r="Z5" s="11"/>
    </row>
    <row r="6" ht="17.25" customHeight="1">
      <c r="A6" s="12" t="s">
        <v>34</v>
      </c>
      <c r="B6" s="23"/>
      <c r="C6" s="24"/>
      <c r="D6" s="23" t="s">
        <v>35</v>
      </c>
      <c r="E6" s="26">
        <f t="shared" si="1"/>
        <v>1</v>
      </c>
      <c r="F6" s="24"/>
      <c r="G6" s="24"/>
      <c r="H6" s="24"/>
      <c r="I6" s="26">
        <f t="shared" si="2"/>
        <v>0</v>
      </c>
      <c r="J6" s="24"/>
      <c r="K6" s="24"/>
      <c r="L6" s="24"/>
      <c r="M6" s="26">
        <f t="shared" si="3"/>
        <v>0</v>
      </c>
      <c r="N6" s="24"/>
      <c r="O6" s="24"/>
      <c r="P6" s="27"/>
      <c r="Q6" s="26">
        <f t="shared" si="4"/>
        <v>0</v>
      </c>
      <c r="R6" s="28">
        <f t="shared" si="5"/>
        <v>1</v>
      </c>
      <c r="S6" s="11"/>
      <c r="T6" s="11"/>
      <c r="U6" s="11"/>
      <c r="V6" s="11"/>
      <c r="W6" s="11"/>
      <c r="X6" s="11"/>
      <c r="Y6" s="11"/>
      <c r="Z6" s="11"/>
    </row>
    <row r="7" ht="17.25" customHeight="1">
      <c r="A7" s="12" t="s">
        <v>36</v>
      </c>
      <c r="B7" s="23"/>
      <c r="C7" s="24"/>
      <c r="D7" s="25" t="s">
        <v>37</v>
      </c>
      <c r="E7" s="26">
        <f t="shared" si="1"/>
        <v>1</v>
      </c>
      <c r="F7" s="24"/>
      <c r="G7" s="24"/>
      <c r="H7" s="24"/>
      <c r="I7" s="26">
        <f t="shared" si="2"/>
        <v>0</v>
      </c>
      <c r="J7" s="24"/>
      <c r="K7" s="24"/>
      <c r="L7" s="24"/>
      <c r="M7" s="26">
        <f t="shared" si="3"/>
        <v>0</v>
      </c>
      <c r="N7" s="24"/>
      <c r="O7" s="24"/>
      <c r="P7" s="27"/>
      <c r="Q7" s="26">
        <f t="shared" si="4"/>
        <v>0</v>
      </c>
      <c r="R7" s="28">
        <f t="shared" si="5"/>
        <v>1</v>
      </c>
      <c r="S7" s="11"/>
      <c r="T7" s="11"/>
      <c r="U7" s="11"/>
      <c r="V7" s="11"/>
      <c r="W7" s="11"/>
      <c r="X7" s="11"/>
      <c r="Y7" s="11"/>
      <c r="Z7" s="11"/>
    </row>
    <row r="8" ht="17.25" customHeight="1">
      <c r="A8" s="12" t="s">
        <v>38</v>
      </c>
      <c r="B8" s="24"/>
      <c r="C8" s="24"/>
      <c r="D8" s="24"/>
      <c r="E8" s="26">
        <f t="shared" si="1"/>
        <v>0</v>
      </c>
      <c r="F8" s="24"/>
      <c r="G8" s="24"/>
      <c r="H8" s="24"/>
      <c r="I8" s="26">
        <f t="shared" si="2"/>
        <v>0</v>
      </c>
      <c r="J8" s="24"/>
      <c r="K8" s="24"/>
      <c r="L8" s="24"/>
      <c r="M8" s="26">
        <f t="shared" si="3"/>
        <v>0</v>
      </c>
      <c r="N8" s="24"/>
      <c r="O8" s="24"/>
      <c r="P8" s="27"/>
      <c r="Q8" s="26">
        <f t="shared" si="4"/>
        <v>0</v>
      </c>
      <c r="R8" s="28">
        <f t="shared" si="5"/>
        <v>0</v>
      </c>
      <c r="S8" s="11"/>
      <c r="T8" s="11"/>
      <c r="U8" s="11"/>
      <c r="V8" s="11"/>
      <c r="W8" s="11"/>
      <c r="X8" s="11"/>
      <c r="Y8" s="11"/>
      <c r="Z8" s="11"/>
    </row>
    <row r="9" ht="17.25" customHeight="1">
      <c r="A9" s="29" t="s">
        <v>39</v>
      </c>
      <c r="B9" s="24"/>
      <c r="C9" s="24"/>
      <c r="D9" s="24"/>
      <c r="E9" s="26">
        <f t="shared" si="1"/>
        <v>0</v>
      </c>
      <c r="F9" s="24"/>
      <c r="G9" s="23"/>
      <c r="H9" s="24"/>
      <c r="I9" s="26">
        <f t="shared" si="2"/>
        <v>0</v>
      </c>
      <c r="J9" s="24"/>
      <c r="K9" s="24"/>
      <c r="L9" s="24"/>
      <c r="M9" s="26">
        <f t="shared" si="3"/>
        <v>0</v>
      </c>
      <c r="N9" s="24"/>
      <c r="O9" s="24"/>
      <c r="P9" s="24"/>
      <c r="Q9" s="26">
        <f t="shared" si="4"/>
        <v>0</v>
      </c>
      <c r="R9" s="28">
        <f t="shared" si="5"/>
        <v>0</v>
      </c>
      <c r="S9" s="11"/>
      <c r="T9" s="11"/>
      <c r="U9" s="11"/>
      <c r="V9" s="11"/>
      <c r="W9" s="11"/>
      <c r="X9" s="11"/>
      <c r="Y9" s="11"/>
      <c r="Z9" s="11"/>
    </row>
    <row r="10" ht="34.5" customHeight="1">
      <c r="A10" s="17" t="s">
        <v>40</v>
      </c>
      <c r="B10" s="30"/>
      <c r="C10" s="30"/>
      <c r="D10" s="30"/>
      <c r="E10" s="26">
        <f t="shared" si="1"/>
        <v>0</v>
      </c>
      <c r="F10" s="30"/>
      <c r="G10" s="30"/>
      <c r="H10" s="30"/>
      <c r="I10" s="26">
        <f t="shared" si="2"/>
        <v>0</v>
      </c>
      <c r="J10" s="30"/>
      <c r="K10" s="30"/>
      <c r="L10" s="30"/>
      <c r="M10" s="26">
        <f t="shared" si="3"/>
        <v>0</v>
      </c>
      <c r="N10" s="30"/>
      <c r="O10" s="30"/>
      <c r="P10" s="30"/>
      <c r="Q10" s="26">
        <f t="shared" si="4"/>
        <v>0</v>
      </c>
      <c r="R10" s="28">
        <f t="shared" si="5"/>
        <v>0</v>
      </c>
      <c r="S10" s="11"/>
      <c r="T10" s="11"/>
      <c r="U10" s="11"/>
      <c r="V10" s="11"/>
      <c r="W10" s="11"/>
      <c r="X10" s="11"/>
      <c r="Y10" s="11"/>
      <c r="Z10" s="11"/>
    </row>
    <row r="11" ht="17.25" customHeight="1">
      <c r="A11" s="12" t="s">
        <v>41</v>
      </c>
      <c r="B11" s="24"/>
      <c r="C11" s="24"/>
      <c r="D11" s="24"/>
      <c r="E11" s="26">
        <f t="shared" si="1"/>
        <v>0</v>
      </c>
      <c r="F11" s="24"/>
      <c r="G11" s="24"/>
      <c r="H11" s="24"/>
      <c r="I11" s="26">
        <f t="shared" si="2"/>
        <v>0</v>
      </c>
      <c r="J11" s="24"/>
      <c r="K11" s="24"/>
      <c r="L11" s="24"/>
      <c r="M11" s="26">
        <f t="shared" si="3"/>
        <v>0</v>
      </c>
      <c r="N11" s="24"/>
      <c r="O11" s="24"/>
      <c r="P11" s="24"/>
      <c r="Q11" s="26">
        <f t="shared" si="4"/>
        <v>0</v>
      </c>
      <c r="R11" s="28">
        <f t="shared" si="5"/>
        <v>0</v>
      </c>
      <c r="S11" s="11"/>
      <c r="T11" s="11"/>
      <c r="U11" s="11"/>
      <c r="V11" s="11"/>
      <c r="W11" s="11"/>
      <c r="X11" s="11"/>
      <c r="Y11" s="11"/>
      <c r="Z11" s="11"/>
    </row>
    <row r="12" ht="17.25" customHeight="1">
      <c r="A12" s="12" t="s">
        <v>42</v>
      </c>
      <c r="B12" s="24"/>
      <c r="C12" s="24"/>
      <c r="D12" s="24"/>
      <c r="E12" s="26">
        <f t="shared" si="1"/>
        <v>0</v>
      </c>
      <c r="F12" s="24"/>
      <c r="G12" s="24"/>
      <c r="H12" s="24"/>
      <c r="I12" s="26">
        <f t="shared" si="2"/>
        <v>0</v>
      </c>
      <c r="J12" s="24"/>
      <c r="K12" s="24"/>
      <c r="L12" s="24"/>
      <c r="M12" s="26">
        <f t="shared" si="3"/>
        <v>0</v>
      </c>
      <c r="N12" s="24"/>
      <c r="O12" s="24"/>
      <c r="P12" s="24"/>
      <c r="Q12" s="26">
        <f t="shared" si="4"/>
        <v>0</v>
      </c>
      <c r="R12" s="28">
        <f t="shared" si="5"/>
        <v>0</v>
      </c>
      <c r="S12" s="11"/>
      <c r="T12" s="11"/>
      <c r="U12" s="11"/>
      <c r="V12" s="11"/>
      <c r="W12" s="11"/>
      <c r="X12" s="11"/>
      <c r="Y12" s="11"/>
      <c r="Z12" s="11"/>
    </row>
    <row r="13" ht="17.25" customHeight="1">
      <c r="A13" s="22" t="s">
        <v>43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1"/>
      <c r="T13" s="11"/>
      <c r="U13" s="11"/>
      <c r="V13" s="11"/>
      <c r="W13" s="11"/>
      <c r="X13" s="11"/>
      <c r="Y13" s="11"/>
      <c r="Z13" s="11"/>
    </row>
    <row r="14" ht="17.25" customHeight="1">
      <c r="A14" s="12" t="s">
        <v>44</v>
      </c>
      <c r="B14" s="23"/>
      <c r="C14" s="24"/>
      <c r="D14" s="25" t="s">
        <v>45</v>
      </c>
      <c r="E14" s="26">
        <f t="shared" ref="E14:E23" si="6">IF(D14&lt;&gt;0,1,0)+IF(C14&lt;&gt;0,1,0)+IF(B14&lt;&gt;0,1,0)</f>
        <v>1</v>
      </c>
      <c r="F14" s="24"/>
      <c r="G14" s="24"/>
      <c r="H14" s="25" t="s">
        <v>46</v>
      </c>
      <c r="I14" s="26">
        <f t="shared" ref="I14:I23" si="7">IF(H14&lt;&gt;0,1,0)+IF(G14&lt;&gt;0,1,0)+IF(F14&lt;&gt;0,1,0)</f>
        <v>1</v>
      </c>
      <c r="J14" s="24"/>
      <c r="K14" s="24"/>
      <c r="L14" s="31"/>
      <c r="M14" s="26">
        <f t="shared" ref="M14:M23" si="8">IF(L14&lt;&gt;0,1,0)+IF(K14&lt;&gt;0,1,0)+IF(J14&lt;&gt;0,1,0)</f>
        <v>0</v>
      </c>
      <c r="N14" s="24"/>
      <c r="O14" s="24"/>
      <c r="P14" s="32" t="s">
        <v>47</v>
      </c>
      <c r="Q14" s="26">
        <f t="shared" ref="Q14:Q23" si="9">IF(P14&lt;&gt;0,1,0)+IF(O14&lt;&gt;0,1,0)+IF(N14&lt;&gt;0,1,0)</f>
        <v>1</v>
      </c>
      <c r="R14" s="28">
        <f t="shared" ref="R14:R23" si="10">SUM(Q14,M14,I14,E14)</f>
        <v>3</v>
      </c>
      <c r="S14" s="11"/>
      <c r="T14" s="11"/>
      <c r="U14" s="11"/>
      <c r="V14" s="11"/>
      <c r="W14" s="11"/>
      <c r="X14" s="11"/>
      <c r="Y14" s="11"/>
      <c r="Z14" s="11"/>
    </row>
    <row r="15" ht="25.5" customHeight="1">
      <c r="A15" s="12" t="s">
        <v>48</v>
      </c>
      <c r="B15" s="24"/>
      <c r="C15" s="24"/>
      <c r="D15" s="23" t="s">
        <v>49</v>
      </c>
      <c r="E15" s="26">
        <f t="shared" si="6"/>
        <v>1</v>
      </c>
      <c r="F15" s="24"/>
      <c r="G15" s="24"/>
      <c r="H15" s="23" t="s">
        <v>50</v>
      </c>
      <c r="I15" s="26">
        <f t="shared" si="7"/>
        <v>1</v>
      </c>
      <c r="J15" s="24"/>
      <c r="K15" s="24"/>
      <c r="L15" s="24"/>
      <c r="M15" s="26">
        <f t="shared" si="8"/>
        <v>0</v>
      </c>
      <c r="N15" s="24"/>
      <c r="O15" s="24"/>
      <c r="P15" s="32" t="s">
        <v>51</v>
      </c>
      <c r="Q15" s="26">
        <f t="shared" si="9"/>
        <v>1</v>
      </c>
      <c r="R15" s="28">
        <f t="shared" si="10"/>
        <v>3</v>
      </c>
      <c r="S15" s="11"/>
      <c r="T15" s="11"/>
      <c r="U15" s="11"/>
      <c r="V15" s="11"/>
      <c r="W15" s="11"/>
      <c r="X15" s="11"/>
      <c r="Y15" s="11"/>
      <c r="Z15" s="11"/>
    </row>
    <row r="16" ht="34.5" customHeight="1">
      <c r="A16" s="17" t="s">
        <v>52</v>
      </c>
      <c r="B16" s="30"/>
      <c r="C16" s="30"/>
      <c r="D16" s="30"/>
      <c r="E16" s="26">
        <f t="shared" si="6"/>
        <v>0</v>
      </c>
      <c r="F16" s="30"/>
      <c r="G16" s="30"/>
      <c r="H16" s="33" t="s">
        <v>53</v>
      </c>
      <c r="I16" s="26">
        <f t="shared" si="7"/>
        <v>1</v>
      </c>
      <c r="J16" s="30"/>
      <c r="K16" s="30"/>
      <c r="L16" s="30"/>
      <c r="M16" s="26">
        <f t="shared" si="8"/>
        <v>0</v>
      </c>
      <c r="N16" s="30"/>
      <c r="O16" s="30"/>
      <c r="P16" s="32" t="s">
        <v>54</v>
      </c>
      <c r="Q16" s="26">
        <f t="shared" si="9"/>
        <v>1</v>
      </c>
      <c r="R16" s="28">
        <f t="shared" si="10"/>
        <v>2</v>
      </c>
      <c r="S16" s="11"/>
      <c r="T16" s="11"/>
      <c r="U16" s="11"/>
      <c r="V16" s="11"/>
      <c r="W16" s="11"/>
      <c r="X16" s="11"/>
      <c r="Y16" s="11"/>
      <c r="Z16" s="11"/>
    </row>
    <row r="17" ht="30.0" customHeight="1">
      <c r="A17" s="12" t="s">
        <v>55</v>
      </c>
      <c r="B17" s="24"/>
      <c r="C17" s="24"/>
      <c r="D17" s="25" t="s">
        <v>56</v>
      </c>
      <c r="E17" s="26">
        <f t="shared" si="6"/>
        <v>1</v>
      </c>
      <c r="F17" s="24"/>
      <c r="G17" s="24"/>
      <c r="H17" s="34" t="s">
        <v>57</v>
      </c>
      <c r="I17" s="26">
        <f t="shared" si="7"/>
        <v>1</v>
      </c>
      <c r="J17" s="24"/>
      <c r="K17" s="24"/>
      <c r="L17" s="27"/>
      <c r="M17" s="26">
        <f t="shared" si="8"/>
        <v>0</v>
      </c>
      <c r="N17" s="24"/>
      <c r="O17" s="24"/>
      <c r="P17" s="32" t="s">
        <v>58</v>
      </c>
      <c r="Q17" s="26">
        <f t="shared" si="9"/>
        <v>1</v>
      </c>
      <c r="R17" s="28">
        <f t="shared" si="10"/>
        <v>3</v>
      </c>
      <c r="S17" s="11"/>
      <c r="T17" s="11"/>
      <c r="U17" s="11"/>
      <c r="V17" s="11"/>
      <c r="W17" s="11"/>
      <c r="X17" s="11"/>
      <c r="Y17" s="11"/>
      <c r="Z17" s="11"/>
    </row>
    <row r="18" ht="33.0" customHeight="1">
      <c r="A18" s="12" t="s">
        <v>59</v>
      </c>
      <c r="B18" s="24"/>
      <c r="C18" s="24"/>
      <c r="D18" s="25" t="s">
        <v>60</v>
      </c>
      <c r="E18" s="26">
        <f t="shared" si="6"/>
        <v>1</v>
      </c>
      <c r="F18" s="24"/>
      <c r="G18" s="24"/>
      <c r="H18" s="34" t="s">
        <v>61</v>
      </c>
      <c r="I18" s="26">
        <f t="shared" si="7"/>
        <v>1</v>
      </c>
      <c r="J18" s="24"/>
      <c r="K18" s="24"/>
      <c r="L18" s="24"/>
      <c r="M18" s="26">
        <f t="shared" si="8"/>
        <v>0</v>
      </c>
      <c r="N18" s="24"/>
      <c r="O18" s="24"/>
      <c r="P18" s="27"/>
      <c r="Q18" s="26">
        <f t="shared" si="9"/>
        <v>0</v>
      </c>
      <c r="R18" s="28">
        <f t="shared" si="10"/>
        <v>2</v>
      </c>
      <c r="S18" s="11"/>
      <c r="T18" s="11"/>
      <c r="U18" s="11"/>
      <c r="V18" s="11"/>
      <c r="W18" s="11"/>
      <c r="X18" s="11"/>
      <c r="Y18" s="11"/>
      <c r="Z18" s="11"/>
    </row>
    <row r="19" ht="17.25" customHeight="1">
      <c r="A19" s="29" t="s">
        <v>39</v>
      </c>
      <c r="B19" s="24"/>
      <c r="C19" s="24"/>
      <c r="D19" s="24"/>
      <c r="E19" s="26">
        <f t="shared" si="6"/>
        <v>0</v>
      </c>
      <c r="F19" s="24"/>
      <c r="G19" s="24"/>
      <c r="H19" s="24"/>
      <c r="I19" s="26">
        <f t="shared" si="7"/>
        <v>0</v>
      </c>
      <c r="J19" s="24"/>
      <c r="K19" s="24"/>
      <c r="L19" s="24"/>
      <c r="M19" s="26">
        <f t="shared" si="8"/>
        <v>0</v>
      </c>
      <c r="N19" s="24"/>
      <c r="O19" s="24"/>
      <c r="P19" s="24"/>
      <c r="Q19" s="26">
        <f t="shared" si="9"/>
        <v>0</v>
      </c>
      <c r="R19" s="28">
        <f t="shared" si="10"/>
        <v>0</v>
      </c>
      <c r="S19" s="11"/>
      <c r="T19" s="11"/>
      <c r="U19" s="11"/>
      <c r="V19" s="11"/>
      <c r="W19" s="11"/>
      <c r="X19" s="11"/>
      <c r="Y19" s="11"/>
      <c r="Z19" s="11"/>
    </row>
    <row r="20" ht="34.5" customHeight="1">
      <c r="A20" s="17" t="s">
        <v>62</v>
      </c>
      <c r="B20" s="30"/>
      <c r="C20" s="30"/>
      <c r="D20" s="30"/>
      <c r="E20" s="26">
        <f t="shared" si="6"/>
        <v>0</v>
      </c>
      <c r="F20" s="30"/>
      <c r="G20" s="30"/>
      <c r="H20" s="30"/>
      <c r="I20" s="26">
        <f t="shared" si="7"/>
        <v>0</v>
      </c>
      <c r="J20" s="30"/>
      <c r="K20" s="30"/>
      <c r="L20" s="30"/>
      <c r="M20" s="26">
        <f t="shared" si="8"/>
        <v>0</v>
      </c>
      <c r="N20" s="30"/>
      <c r="O20" s="30"/>
      <c r="P20" s="30"/>
      <c r="Q20" s="26">
        <f t="shared" si="9"/>
        <v>0</v>
      </c>
      <c r="R20" s="28">
        <f t="shared" si="10"/>
        <v>0</v>
      </c>
      <c r="S20" s="11"/>
      <c r="T20" s="11"/>
      <c r="U20" s="11"/>
      <c r="V20" s="11"/>
      <c r="W20" s="11"/>
      <c r="X20" s="11"/>
      <c r="Y20" s="11"/>
      <c r="Z20" s="11"/>
    </row>
    <row r="21" ht="17.25" customHeight="1">
      <c r="A21" s="12" t="s">
        <v>63</v>
      </c>
      <c r="B21" s="24"/>
      <c r="C21" s="24"/>
      <c r="D21" s="24"/>
      <c r="E21" s="26">
        <f t="shared" si="6"/>
        <v>0</v>
      </c>
      <c r="F21" s="24"/>
      <c r="G21" s="24"/>
      <c r="H21" s="24"/>
      <c r="I21" s="26">
        <f t="shared" si="7"/>
        <v>0</v>
      </c>
      <c r="J21" s="24"/>
      <c r="K21" s="24"/>
      <c r="L21" s="24"/>
      <c r="M21" s="26">
        <f t="shared" si="8"/>
        <v>0</v>
      </c>
      <c r="N21" s="24"/>
      <c r="O21" s="24"/>
      <c r="P21" s="24"/>
      <c r="Q21" s="26">
        <f t="shared" si="9"/>
        <v>0</v>
      </c>
      <c r="R21" s="28">
        <f t="shared" si="10"/>
        <v>0</v>
      </c>
      <c r="S21" s="11"/>
      <c r="T21" s="11"/>
      <c r="U21" s="11"/>
      <c r="V21" s="11"/>
      <c r="W21" s="11"/>
      <c r="X21" s="11"/>
      <c r="Y21" s="11"/>
      <c r="Z21" s="11"/>
    </row>
    <row r="22" ht="17.25" customHeight="1">
      <c r="A22" s="12" t="s">
        <v>64</v>
      </c>
      <c r="B22" s="24"/>
      <c r="C22" s="24"/>
      <c r="D22" s="24"/>
      <c r="E22" s="26">
        <f t="shared" si="6"/>
        <v>0</v>
      </c>
      <c r="F22" s="24"/>
      <c r="G22" s="24"/>
      <c r="H22" s="24"/>
      <c r="I22" s="26">
        <f t="shared" si="7"/>
        <v>0</v>
      </c>
      <c r="J22" s="24"/>
      <c r="K22" s="24"/>
      <c r="L22" s="24"/>
      <c r="M22" s="26">
        <f t="shared" si="8"/>
        <v>0</v>
      </c>
      <c r="N22" s="24"/>
      <c r="O22" s="24"/>
      <c r="P22" s="24"/>
      <c r="Q22" s="26">
        <f t="shared" si="9"/>
        <v>0</v>
      </c>
      <c r="R22" s="28">
        <f t="shared" si="10"/>
        <v>0</v>
      </c>
      <c r="S22" s="11"/>
      <c r="T22" s="11"/>
      <c r="U22" s="11"/>
      <c r="V22" s="11"/>
      <c r="W22" s="11"/>
      <c r="X22" s="11"/>
      <c r="Y22" s="11"/>
      <c r="Z22" s="11"/>
    </row>
    <row r="23" ht="17.25" customHeight="1">
      <c r="A23" s="29" t="s">
        <v>65</v>
      </c>
      <c r="B23" s="24"/>
      <c r="C23" s="24"/>
      <c r="D23" s="24"/>
      <c r="E23" s="26">
        <f t="shared" si="6"/>
        <v>0</v>
      </c>
      <c r="F23" s="24"/>
      <c r="G23" s="24"/>
      <c r="H23" s="24"/>
      <c r="I23" s="26">
        <f t="shared" si="7"/>
        <v>0</v>
      </c>
      <c r="J23" s="24"/>
      <c r="K23" s="24"/>
      <c r="L23" s="24"/>
      <c r="M23" s="26">
        <f t="shared" si="8"/>
        <v>0</v>
      </c>
      <c r="N23" s="24"/>
      <c r="O23" s="24"/>
      <c r="P23" s="24"/>
      <c r="Q23" s="26">
        <f t="shared" si="9"/>
        <v>0</v>
      </c>
      <c r="R23" s="28">
        <f t="shared" si="10"/>
        <v>0</v>
      </c>
      <c r="S23" s="11"/>
      <c r="T23" s="11"/>
      <c r="U23" s="11"/>
      <c r="V23" s="11"/>
      <c r="W23" s="11"/>
      <c r="X23" s="11"/>
      <c r="Y23" s="11"/>
      <c r="Z23" s="11"/>
    </row>
    <row r="24" ht="17.25" customHeight="1">
      <c r="A24" s="22" t="s">
        <v>66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1"/>
      <c r="T24" s="11"/>
      <c r="U24" s="11"/>
      <c r="V24" s="11"/>
      <c r="W24" s="11"/>
      <c r="X24" s="11"/>
      <c r="Y24" s="11"/>
      <c r="Z24" s="11"/>
    </row>
    <row r="25" ht="17.25" customHeight="1">
      <c r="A25" s="12" t="s">
        <v>67</v>
      </c>
      <c r="B25" s="23"/>
      <c r="C25" s="24"/>
      <c r="D25" s="25" t="s">
        <v>45</v>
      </c>
      <c r="E25" s="26">
        <f t="shared" ref="E25:E34" si="11">IF(D25&lt;&gt;0,1,0)+IF(C25&lt;&gt;0,1,0)+IF(B25&lt;&gt;0,1,0)</f>
        <v>1</v>
      </c>
      <c r="F25" s="24"/>
      <c r="G25" s="24"/>
      <c r="H25" s="25" t="s">
        <v>46</v>
      </c>
      <c r="I25" s="26">
        <f t="shared" ref="I25:I34" si="12">IF(H25&lt;&gt;0,1,0)+IF(G25&lt;&gt;0,1,0)+IF(F25&lt;&gt;0,1,0)</f>
        <v>1</v>
      </c>
      <c r="J25" s="24"/>
      <c r="K25" s="24"/>
      <c r="L25" s="31"/>
      <c r="M25" s="26">
        <f t="shared" ref="M25:M34" si="13">IF(L25&lt;&gt;0,1,0)+IF(K25&lt;&gt;0,1,0)+IF(J25&lt;&gt;0,1,0)</f>
        <v>0</v>
      </c>
      <c r="N25" s="24"/>
      <c r="O25" s="24"/>
      <c r="P25" s="32" t="s">
        <v>47</v>
      </c>
      <c r="Q25" s="26">
        <f t="shared" ref="Q25:Q34" si="14">IF(P25&lt;&gt;0,1,0)+IF(O25&lt;&gt;0,1,0)+IF(N25&lt;&gt;0,1,0)</f>
        <v>1</v>
      </c>
      <c r="R25" s="28">
        <f t="shared" ref="R25:R34" si="15">SUM(Q25,M25,I25,E25)</f>
        <v>3</v>
      </c>
      <c r="S25" s="11"/>
      <c r="T25" s="11"/>
      <c r="U25" s="11"/>
      <c r="V25" s="11"/>
      <c r="W25" s="11"/>
      <c r="X25" s="11"/>
      <c r="Y25" s="11"/>
      <c r="Z25" s="11"/>
    </row>
    <row r="26" ht="17.25" customHeight="1">
      <c r="A26" s="12" t="s">
        <v>68</v>
      </c>
      <c r="B26" s="24"/>
      <c r="C26" s="24"/>
      <c r="D26" s="23" t="s">
        <v>49</v>
      </c>
      <c r="E26" s="26">
        <f t="shared" si="11"/>
        <v>1</v>
      </c>
      <c r="F26" s="24"/>
      <c r="G26" s="24"/>
      <c r="H26" s="23" t="s">
        <v>50</v>
      </c>
      <c r="I26" s="26">
        <f t="shared" si="12"/>
        <v>1</v>
      </c>
      <c r="J26" s="24"/>
      <c r="K26" s="24"/>
      <c r="L26" s="24"/>
      <c r="M26" s="26">
        <f t="shared" si="13"/>
        <v>0</v>
      </c>
      <c r="N26" s="24"/>
      <c r="O26" s="24"/>
      <c r="P26" s="32" t="s">
        <v>51</v>
      </c>
      <c r="Q26" s="26">
        <f t="shared" si="14"/>
        <v>1</v>
      </c>
      <c r="R26" s="28">
        <f t="shared" si="15"/>
        <v>3</v>
      </c>
      <c r="S26" s="11"/>
      <c r="T26" s="11"/>
      <c r="U26" s="11"/>
      <c r="V26" s="11"/>
      <c r="W26" s="11"/>
      <c r="X26" s="11"/>
      <c r="Y26" s="11"/>
      <c r="Z26" s="11"/>
    </row>
    <row r="27" ht="17.25" customHeight="1">
      <c r="A27" s="17" t="s">
        <v>69</v>
      </c>
      <c r="B27" s="30"/>
      <c r="C27" s="30"/>
      <c r="D27" s="30"/>
      <c r="E27" s="26">
        <f t="shared" si="11"/>
        <v>0</v>
      </c>
      <c r="F27" s="30"/>
      <c r="G27" s="30"/>
      <c r="H27" s="33" t="s">
        <v>70</v>
      </c>
      <c r="I27" s="26">
        <f t="shared" si="12"/>
        <v>1</v>
      </c>
      <c r="J27" s="30"/>
      <c r="K27" s="30"/>
      <c r="L27" s="30"/>
      <c r="M27" s="26">
        <f t="shared" si="13"/>
        <v>0</v>
      </c>
      <c r="N27" s="30"/>
      <c r="O27" s="30"/>
      <c r="P27" s="32" t="s">
        <v>71</v>
      </c>
      <c r="Q27" s="26">
        <f t="shared" si="14"/>
        <v>1</v>
      </c>
      <c r="R27" s="28">
        <f t="shared" si="15"/>
        <v>2</v>
      </c>
      <c r="S27" s="11"/>
      <c r="T27" s="11"/>
      <c r="U27" s="11"/>
      <c r="V27" s="11"/>
      <c r="W27" s="11"/>
      <c r="X27" s="11"/>
      <c r="Y27" s="11"/>
      <c r="Z27" s="11"/>
    </row>
    <row r="28" ht="17.25" customHeight="1">
      <c r="A28" s="12" t="s">
        <v>72</v>
      </c>
      <c r="B28" s="24"/>
      <c r="C28" s="24"/>
      <c r="D28" s="25" t="s">
        <v>56</v>
      </c>
      <c r="E28" s="26">
        <f t="shared" si="11"/>
        <v>1</v>
      </c>
      <c r="F28" s="24"/>
      <c r="G28" s="24"/>
      <c r="H28" s="34" t="s">
        <v>57</v>
      </c>
      <c r="I28" s="26">
        <f t="shared" si="12"/>
        <v>1</v>
      </c>
      <c r="J28" s="24"/>
      <c r="K28" s="24"/>
      <c r="L28" s="27"/>
      <c r="M28" s="26">
        <f t="shared" si="13"/>
        <v>0</v>
      </c>
      <c r="N28" s="24"/>
      <c r="O28" s="24"/>
      <c r="P28" s="32" t="s">
        <v>58</v>
      </c>
      <c r="Q28" s="26">
        <f t="shared" si="14"/>
        <v>1</v>
      </c>
      <c r="R28" s="28">
        <f t="shared" si="15"/>
        <v>3</v>
      </c>
      <c r="S28" s="11"/>
      <c r="T28" s="11"/>
      <c r="U28" s="11"/>
      <c r="V28" s="11"/>
      <c r="W28" s="11"/>
      <c r="X28" s="11"/>
      <c r="Y28" s="11"/>
      <c r="Z28" s="11"/>
    </row>
    <row r="29" ht="17.25" customHeight="1">
      <c r="A29" s="12" t="s">
        <v>73</v>
      </c>
      <c r="B29" s="24"/>
      <c r="C29" s="24"/>
      <c r="D29" s="25" t="s">
        <v>60</v>
      </c>
      <c r="E29" s="26">
        <f t="shared" si="11"/>
        <v>1</v>
      </c>
      <c r="F29" s="24"/>
      <c r="G29" s="24"/>
      <c r="H29" s="34" t="s">
        <v>61</v>
      </c>
      <c r="I29" s="26">
        <f t="shared" si="12"/>
        <v>1</v>
      </c>
      <c r="J29" s="24"/>
      <c r="K29" s="24"/>
      <c r="L29" s="24"/>
      <c r="M29" s="26">
        <f t="shared" si="13"/>
        <v>0</v>
      </c>
      <c r="N29" s="24"/>
      <c r="O29" s="24"/>
      <c r="P29" s="27"/>
      <c r="Q29" s="26">
        <f t="shared" si="14"/>
        <v>0</v>
      </c>
      <c r="R29" s="28">
        <f t="shared" si="15"/>
        <v>2</v>
      </c>
      <c r="S29" s="11"/>
      <c r="T29" s="11"/>
      <c r="U29" s="11"/>
      <c r="V29" s="11"/>
      <c r="W29" s="11"/>
      <c r="X29" s="11"/>
      <c r="Y29" s="11"/>
      <c r="Z29" s="11"/>
    </row>
    <row r="30" ht="17.25" customHeight="1">
      <c r="A30" s="29" t="s">
        <v>39</v>
      </c>
      <c r="B30" s="24"/>
      <c r="C30" s="24"/>
      <c r="D30" s="24"/>
      <c r="E30" s="26">
        <f t="shared" si="11"/>
        <v>0</v>
      </c>
      <c r="F30" s="24"/>
      <c r="G30" s="24"/>
      <c r="H30" s="24"/>
      <c r="I30" s="26">
        <f t="shared" si="12"/>
        <v>0</v>
      </c>
      <c r="J30" s="24"/>
      <c r="K30" s="24"/>
      <c r="L30" s="24"/>
      <c r="M30" s="26">
        <f t="shared" si="13"/>
        <v>0</v>
      </c>
      <c r="N30" s="24"/>
      <c r="O30" s="24"/>
      <c r="P30" s="24"/>
      <c r="Q30" s="26">
        <f t="shared" si="14"/>
        <v>0</v>
      </c>
      <c r="R30" s="28">
        <f t="shared" si="15"/>
        <v>0</v>
      </c>
      <c r="S30" s="11"/>
      <c r="T30" s="11"/>
      <c r="U30" s="11"/>
      <c r="V30" s="11"/>
      <c r="W30" s="11"/>
      <c r="X30" s="11"/>
      <c r="Y30" s="11"/>
      <c r="Z30" s="11"/>
    </row>
    <row r="31" ht="17.25" customHeight="1">
      <c r="A31" s="17" t="s">
        <v>74</v>
      </c>
      <c r="B31" s="30"/>
      <c r="C31" s="30"/>
      <c r="D31" s="30"/>
      <c r="E31" s="26">
        <f t="shared" si="11"/>
        <v>0</v>
      </c>
      <c r="F31" s="30"/>
      <c r="G31" s="30"/>
      <c r="H31" s="30"/>
      <c r="I31" s="26">
        <f t="shared" si="12"/>
        <v>0</v>
      </c>
      <c r="J31" s="30"/>
      <c r="K31" s="30"/>
      <c r="L31" s="30"/>
      <c r="M31" s="26">
        <f t="shared" si="13"/>
        <v>0</v>
      </c>
      <c r="N31" s="30"/>
      <c r="O31" s="30"/>
      <c r="P31" s="30"/>
      <c r="Q31" s="26">
        <f t="shared" si="14"/>
        <v>0</v>
      </c>
      <c r="R31" s="28">
        <f t="shared" si="15"/>
        <v>0</v>
      </c>
      <c r="S31" s="11"/>
      <c r="T31" s="11"/>
      <c r="U31" s="11"/>
      <c r="V31" s="11"/>
      <c r="W31" s="11"/>
      <c r="X31" s="11"/>
      <c r="Y31" s="11"/>
      <c r="Z31" s="11"/>
    </row>
    <row r="32" ht="17.25" customHeight="1">
      <c r="A32" s="12" t="s">
        <v>75</v>
      </c>
      <c r="B32" s="24"/>
      <c r="C32" s="24"/>
      <c r="D32" s="24"/>
      <c r="E32" s="26">
        <f t="shared" si="11"/>
        <v>0</v>
      </c>
      <c r="F32" s="24"/>
      <c r="G32" s="24"/>
      <c r="H32" s="24"/>
      <c r="I32" s="26">
        <f t="shared" si="12"/>
        <v>0</v>
      </c>
      <c r="J32" s="24"/>
      <c r="K32" s="24"/>
      <c r="L32" s="24"/>
      <c r="M32" s="26">
        <f t="shared" si="13"/>
        <v>0</v>
      </c>
      <c r="N32" s="24"/>
      <c r="O32" s="24"/>
      <c r="P32" s="24"/>
      <c r="Q32" s="26">
        <f t="shared" si="14"/>
        <v>0</v>
      </c>
      <c r="R32" s="28">
        <f t="shared" si="15"/>
        <v>0</v>
      </c>
      <c r="S32" s="11"/>
      <c r="T32" s="11"/>
      <c r="U32" s="11"/>
      <c r="V32" s="11"/>
      <c r="W32" s="11"/>
      <c r="X32" s="11"/>
      <c r="Y32" s="11"/>
      <c r="Z32" s="11"/>
    </row>
    <row r="33" ht="17.25" customHeight="1">
      <c r="A33" s="12" t="s">
        <v>76</v>
      </c>
      <c r="B33" s="24"/>
      <c r="C33" s="24"/>
      <c r="D33" s="24"/>
      <c r="E33" s="26">
        <f t="shared" si="11"/>
        <v>0</v>
      </c>
      <c r="F33" s="24"/>
      <c r="G33" s="24"/>
      <c r="H33" s="24"/>
      <c r="I33" s="26">
        <f t="shared" si="12"/>
        <v>0</v>
      </c>
      <c r="J33" s="24"/>
      <c r="K33" s="24"/>
      <c r="L33" s="24"/>
      <c r="M33" s="26">
        <f t="shared" si="13"/>
        <v>0</v>
      </c>
      <c r="N33" s="24"/>
      <c r="O33" s="24"/>
      <c r="P33" s="24"/>
      <c r="Q33" s="26">
        <f t="shared" si="14"/>
        <v>0</v>
      </c>
      <c r="R33" s="28">
        <f t="shared" si="15"/>
        <v>0</v>
      </c>
      <c r="S33" s="11"/>
      <c r="T33" s="11"/>
      <c r="U33" s="11"/>
      <c r="V33" s="11"/>
      <c r="W33" s="11"/>
      <c r="X33" s="11"/>
      <c r="Y33" s="11"/>
      <c r="Z33" s="11"/>
    </row>
    <row r="34" ht="17.25" customHeight="1">
      <c r="A34" s="29" t="s">
        <v>65</v>
      </c>
      <c r="B34" s="24"/>
      <c r="C34" s="24"/>
      <c r="D34" s="24"/>
      <c r="E34" s="26">
        <f t="shared" si="11"/>
        <v>0</v>
      </c>
      <c r="F34" s="24"/>
      <c r="G34" s="24"/>
      <c r="H34" s="24"/>
      <c r="I34" s="26">
        <f t="shared" si="12"/>
        <v>0</v>
      </c>
      <c r="J34" s="24"/>
      <c r="K34" s="24"/>
      <c r="L34" s="24"/>
      <c r="M34" s="26">
        <f t="shared" si="13"/>
        <v>0</v>
      </c>
      <c r="N34" s="24"/>
      <c r="O34" s="24"/>
      <c r="P34" s="24"/>
      <c r="Q34" s="26">
        <f t="shared" si="14"/>
        <v>0</v>
      </c>
      <c r="R34" s="28">
        <f t="shared" si="15"/>
        <v>0</v>
      </c>
      <c r="S34" s="11"/>
      <c r="T34" s="11"/>
      <c r="U34" s="11"/>
      <c r="V34" s="11"/>
      <c r="W34" s="11"/>
      <c r="X34" s="11"/>
      <c r="Y34" s="11"/>
      <c r="Z34" s="11"/>
    </row>
    <row r="35" ht="17.25" customHeight="1">
      <c r="A35" s="22" t="s">
        <v>77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1"/>
      <c r="T35" s="11"/>
      <c r="U35" s="11"/>
      <c r="V35" s="11"/>
      <c r="W35" s="11"/>
      <c r="X35" s="11"/>
      <c r="Y35" s="11"/>
      <c r="Z35" s="11"/>
    </row>
    <row r="36" ht="17.25" customHeight="1">
      <c r="A36" s="12" t="s">
        <v>78</v>
      </c>
      <c r="B36" s="24"/>
      <c r="C36" s="24"/>
      <c r="D36" s="25" t="s">
        <v>79</v>
      </c>
      <c r="E36" s="26">
        <f t="shared" ref="E36:E45" si="16">IF(D36&lt;&gt;0,1,0)+IF(C36&lt;&gt;0,1,0)+IF(B36&lt;&gt;0,1,0)</f>
        <v>1</v>
      </c>
      <c r="F36" s="24"/>
      <c r="G36" s="24"/>
      <c r="H36" s="25" t="s">
        <v>80</v>
      </c>
      <c r="I36" s="26">
        <f t="shared" ref="I36:I45" si="17">IF(H36&lt;&gt;0,1,0)+IF(G36&lt;&gt;0,1,0)+IF(F36&lt;&gt;0,1,0)</f>
        <v>1</v>
      </c>
      <c r="J36" s="24"/>
      <c r="K36" s="24"/>
      <c r="L36" s="32" t="s">
        <v>81</v>
      </c>
      <c r="M36" s="26">
        <f t="shared" ref="M36:M45" si="18">IF(L36&lt;&gt;0,1,0)+IF(K36&lt;&gt;0,1,0)+IF(J36&lt;&gt;0,1,0)</f>
        <v>1</v>
      </c>
      <c r="N36" s="24"/>
      <c r="O36" s="24"/>
      <c r="P36" s="27"/>
      <c r="Q36" s="26">
        <f t="shared" ref="Q36:Q45" si="19">IF(P36&lt;&gt;0,1,0)+IF(O36&lt;&gt;0,1,0)+IF(N36&lt;&gt;0,1,0)</f>
        <v>0</v>
      </c>
      <c r="R36" s="28">
        <f t="shared" ref="R36:R45" si="20">SUM(Q36,M36,I36,E36)</f>
        <v>3</v>
      </c>
      <c r="S36" s="11"/>
      <c r="T36" s="11"/>
      <c r="U36" s="11"/>
      <c r="V36" s="11"/>
      <c r="W36" s="11"/>
      <c r="X36" s="11"/>
      <c r="Y36" s="11"/>
      <c r="Z36" s="11"/>
    </row>
    <row r="37" ht="17.25" customHeight="1">
      <c r="A37" s="12" t="s">
        <v>82</v>
      </c>
      <c r="B37" s="24"/>
      <c r="C37" s="24"/>
      <c r="D37" s="23" t="s">
        <v>83</v>
      </c>
      <c r="E37" s="26">
        <f t="shared" si="16"/>
        <v>1</v>
      </c>
      <c r="F37" s="24"/>
      <c r="G37" s="24"/>
      <c r="H37" s="23" t="s">
        <v>84</v>
      </c>
      <c r="I37" s="26">
        <f t="shared" si="17"/>
        <v>1</v>
      </c>
      <c r="J37" s="24"/>
      <c r="K37" s="24"/>
      <c r="L37" s="24"/>
      <c r="M37" s="26">
        <f t="shared" si="18"/>
        <v>0</v>
      </c>
      <c r="N37" s="24"/>
      <c r="O37" s="24"/>
      <c r="P37" s="32" t="s">
        <v>85</v>
      </c>
      <c r="Q37" s="26">
        <f t="shared" si="19"/>
        <v>1</v>
      </c>
      <c r="R37" s="28">
        <f t="shared" si="20"/>
        <v>3</v>
      </c>
      <c r="S37" s="11"/>
      <c r="T37" s="11"/>
      <c r="U37" s="11"/>
      <c r="V37" s="11"/>
      <c r="W37" s="11"/>
      <c r="X37" s="11"/>
      <c r="Y37" s="11"/>
      <c r="Z37" s="11"/>
    </row>
    <row r="38" ht="34.5" customHeight="1">
      <c r="A38" s="17" t="s">
        <v>86</v>
      </c>
      <c r="B38" s="30"/>
      <c r="C38" s="30"/>
      <c r="D38" s="31"/>
      <c r="E38" s="26">
        <f t="shared" si="16"/>
        <v>0</v>
      </c>
      <c r="F38" s="30"/>
      <c r="G38" s="30"/>
      <c r="H38" s="25" t="s">
        <v>70</v>
      </c>
      <c r="I38" s="26">
        <f t="shared" si="17"/>
        <v>1</v>
      </c>
      <c r="J38" s="30"/>
      <c r="K38" s="30"/>
      <c r="L38" s="30"/>
      <c r="M38" s="26">
        <f t="shared" si="18"/>
        <v>0</v>
      </c>
      <c r="N38" s="30"/>
      <c r="O38" s="30"/>
      <c r="P38" s="32" t="s">
        <v>87</v>
      </c>
      <c r="Q38" s="26">
        <f t="shared" si="19"/>
        <v>1</v>
      </c>
      <c r="R38" s="28">
        <f t="shared" si="20"/>
        <v>2</v>
      </c>
      <c r="S38" s="11"/>
      <c r="T38" s="11"/>
      <c r="U38" s="11"/>
      <c r="V38" s="11"/>
      <c r="W38" s="11"/>
      <c r="X38" s="11"/>
      <c r="Y38" s="11"/>
      <c r="Z38" s="11"/>
    </row>
    <row r="39" ht="17.25" customHeight="1">
      <c r="A39" s="12" t="s">
        <v>88</v>
      </c>
      <c r="B39" s="24"/>
      <c r="C39" s="24"/>
      <c r="D39" s="25" t="s">
        <v>89</v>
      </c>
      <c r="E39" s="26">
        <f t="shared" si="16"/>
        <v>1</v>
      </c>
      <c r="F39" s="24"/>
      <c r="G39" s="24"/>
      <c r="H39" s="31"/>
      <c r="I39" s="26">
        <f t="shared" si="17"/>
        <v>0</v>
      </c>
      <c r="J39" s="24"/>
      <c r="K39" s="24"/>
      <c r="L39" s="27"/>
      <c r="M39" s="26">
        <f t="shared" si="18"/>
        <v>0</v>
      </c>
      <c r="N39" s="24"/>
      <c r="O39" s="24"/>
      <c r="P39" s="27"/>
      <c r="Q39" s="26">
        <f t="shared" si="19"/>
        <v>0</v>
      </c>
      <c r="R39" s="28">
        <f t="shared" si="20"/>
        <v>1</v>
      </c>
      <c r="S39" s="11"/>
      <c r="T39" s="11"/>
      <c r="U39" s="11"/>
      <c r="V39" s="11"/>
      <c r="W39" s="11"/>
      <c r="X39" s="11"/>
      <c r="Y39" s="11"/>
      <c r="Z39" s="11"/>
    </row>
    <row r="40" ht="17.25" customHeight="1">
      <c r="A40" s="12" t="s">
        <v>90</v>
      </c>
      <c r="B40" s="24"/>
      <c r="C40" s="24"/>
      <c r="D40" s="23" t="s">
        <v>91</v>
      </c>
      <c r="E40" s="26">
        <f t="shared" si="16"/>
        <v>1</v>
      </c>
      <c r="F40" s="24"/>
      <c r="G40" s="24"/>
      <c r="H40" s="23" t="s">
        <v>92</v>
      </c>
      <c r="I40" s="26">
        <f t="shared" si="17"/>
        <v>1</v>
      </c>
      <c r="J40" s="24"/>
      <c r="K40" s="24"/>
      <c r="L40" s="23" t="s">
        <v>93</v>
      </c>
      <c r="M40" s="26">
        <f t="shared" si="18"/>
        <v>1</v>
      </c>
      <c r="N40" s="24"/>
      <c r="O40" s="24"/>
      <c r="P40" s="27"/>
      <c r="Q40" s="26">
        <f t="shared" si="19"/>
        <v>0</v>
      </c>
      <c r="R40" s="28">
        <f t="shared" si="20"/>
        <v>3</v>
      </c>
      <c r="S40" s="11"/>
      <c r="T40" s="11"/>
      <c r="U40" s="11"/>
      <c r="V40" s="11"/>
      <c r="W40" s="11"/>
      <c r="X40" s="11"/>
      <c r="Y40" s="11"/>
      <c r="Z40" s="11"/>
    </row>
    <row r="41" ht="17.25" customHeight="1">
      <c r="A41" s="29" t="s">
        <v>39</v>
      </c>
      <c r="B41" s="24"/>
      <c r="C41" s="24"/>
      <c r="D41" s="24"/>
      <c r="E41" s="26">
        <f t="shared" si="16"/>
        <v>0</v>
      </c>
      <c r="F41" s="24"/>
      <c r="G41" s="24"/>
      <c r="H41" s="24"/>
      <c r="I41" s="26">
        <f t="shared" si="17"/>
        <v>0</v>
      </c>
      <c r="J41" s="24"/>
      <c r="K41" s="24"/>
      <c r="L41" s="24"/>
      <c r="M41" s="26">
        <f t="shared" si="18"/>
        <v>0</v>
      </c>
      <c r="N41" s="24"/>
      <c r="O41" s="24"/>
      <c r="P41" s="24"/>
      <c r="Q41" s="26">
        <f t="shared" si="19"/>
        <v>0</v>
      </c>
      <c r="R41" s="28">
        <f t="shared" si="20"/>
        <v>0</v>
      </c>
      <c r="S41" s="11"/>
      <c r="T41" s="11"/>
      <c r="U41" s="11"/>
      <c r="V41" s="11"/>
      <c r="W41" s="11"/>
      <c r="X41" s="11"/>
      <c r="Y41" s="11"/>
      <c r="Z41" s="11"/>
    </row>
    <row r="42" ht="34.5" customHeight="1">
      <c r="A42" s="17" t="s">
        <v>94</v>
      </c>
      <c r="B42" s="30"/>
      <c r="C42" s="30"/>
      <c r="D42" s="30"/>
      <c r="E42" s="26">
        <f t="shared" si="16"/>
        <v>0</v>
      </c>
      <c r="F42" s="30"/>
      <c r="G42" s="30"/>
      <c r="H42" s="30"/>
      <c r="I42" s="26">
        <f t="shared" si="17"/>
        <v>0</v>
      </c>
      <c r="J42" s="30"/>
      <c r="K42" s="30"/>
      <c r="L42" s="30"/>
      <c r="M42" s="26">
        <f t="shared" si="18"/>
        <v>0</v>
      </c>
      <c r="N42" s="30"/>
      <c r="O42" s="30"/>
      <c r="P42" s="30"/>
      <c r="Q42" s="26">
        <f t="shared" si="19"/>
        <v>0</v>
      </c>
      <c r="R42" s="28">
        <f t="shared" si="20"/>
        <v>0</v>
      </c>
      <c r="S42" s="11"/>
      <c r="T42" s="11"/>
      <c r="U42" s="11"/>
      <c r="V42" s="11"/>
      <c r="W42" s="11"/>
      <c r="X42" s="11"/>
      <c r="Y42" s="11"/>
      <c r="Z42" s="11"/>
    </row>
    <row r="43" ht="17.25" customHeight="1">
      <c r="A43" s="12" t="s">
        <v>95</v>
      </c>
      <c r="B43" s="24"/>
      <c r="C43" s="24"/>
      <c r="D43" s="24"/>
      <c r="E43" s="26">
        <f t="shared" si="16"/>
        <v>0</v>
      </c>
      <c r="F43" s="24"/>
      <c r="G43" s="24"/>
      <c r="H43" s="24"/>
      <c r="I43" s="26">
        <f t="shared" si="17"/>
        <v>0</v>
      </c>
      <c r="J43" s="24"/>
      <c r="K43" s="24"/>
      <c r="L43" s="24"/>
      <c r="M43" s="26">
        <f t="shared" si="18"/>
        <v>0</v>
      </c>
      <c r="N43" s="24"/>
      <c r="O43" s="24"/>
      <c r="P43" s="24"/>
      <c r="Q43" s="26">
        <f t="shared" si="19"/>
        <v>0</v>
      </c>
      <c r="R43" s="28">
        <f t="shared" si="20"/>
        <v>0</v>
      </c>
      <c r="S43" s="11"/>
      <c r="T43" s="11"/>
      <c r="U43" s="11"/>
      <c r="V43" s="11"/>
      <c r="W43" s="11"/>
      <c r="X43" s="11"/>
      <c r="Y43" s="11"/>
      <c r="Z43" s="11"/>
    </row>
    <row r="44" ht="17.25" customHeight="1">
      <c r="A44" s="12" t="s">
        <v>96</v>
      </c>
      <c r="B44" s="24"/>
      <c r="C44" s="24"/>
      <c r="D44" s="24"/>
      <c r="E44" s="26">
        <f t="shared" si="16"/>
        <v>0</v>
      </c>
      <c r="F44" s="24"/>
      <c r="G44" s="24"/>
      <c r="H44" s="24"/>
      <c r="I44" s="26">
        <f t="shared" si="17"/>
        <v>0</v>
      </c>
      <c r="J44" s="24"/>
      <c r="K44" s="24"/>
      <c r="L44" s="24"/>
      <c r="M44" s="26">
        <f t="shared" si="18"/>
        <v>0</v>
      </c>
      <c r="N44" s="24"/>
      <c r="O44" s="24"/>
      <c r="P44" s="24"/>
      <c r="Q44" s="26">
        <f t="shared" si="19"/>
        <v>0</v>
      </c>
      <c r="R44" s="28">
        <f t="shared" si="20"/>
        <v>0</v>
      </c>
      <c r="S44" s="11"/>
      <c r="T44" s="11"/>
      <c r="U44" s="11"/>
      <c r="V44" s="11"/>
      <c r="W44" s="11"/>
      <c r="X44" s="11"/>
      <c r="Y44" s="11"/>
      <c r="Z44" s="11"/>
    </row>
    <row r="45" ht="17.25" customHeight="1">
      <c r="A45" s="29" t="s">
        <v>65</v>
      </c>
      <c r="B45" s="24"/>
      <c r="C45" s="24"/>
      <c r="D45" s="24"/>
      <c r="E45" s="26">
        <f t="shared" si="16"/>
        <v>0</v>
      </c>
      <c r="F45" s="24"/>
      <c r="G45" s="24"/>
      <c r="H45" s="24"/>
      <c r="I45" s="26">
        <f t="shared" si="17"/>
        <v>0</v>
      </c>
      <c r="J45" s="24"/>
      <c r="K45" s="24"/>
      <c r="L45" s="24"/>
      <c r="M45" s="26">
        <f t="shared" si="18"/>
        <v>0</v>
      </c>
      <c r="N45" s="24"/>
      <c r="O45" s="24"/>
      <c r="P45" s="24"/>
      <c r="Q45" s="26">
        <f t="shared" si="19"/>
        <v>0</v>
      </c>
      <c r="R45" s="28">
        <f t="shared" si="20"/>
        <v>0</v>
      </c>
      <c r="S45" s="11"/>
      <c r="T45" s="11"/>
      <c r="U45" s="11"/>
      <c r="V45" s="11"/>
      <c r="W45" s="11"/>
      <c r="X45" s="11"/>
      <c r="Y45" s="11"/>
      <c r="Z45" s="11"/>
    </row>
    <row r="46" ht="17.25" customHeight="1">
      <c r="A46" s="22" t="s">
        <v>97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1"/>
      <c r="T46" s="11"/>
      <c r="U46" s="11"/>
      <c r="V46" s="11"/>
      <c r="W46" s="11"/>
      <c r="X46" s="11"/>
      <c r="Y46" s="11"/>
      <c r="Z46" s="11"/>
    </row>
    <row r="47" ht="17.25" customHeight="1">
      <c r="A47" s="12" t="s">
        <v>98</v>
      </c>
      <c r="B47" s="24"/>
      <c r="C47" s="24"/>
      <c r="D47" s="25" t="s">
        <v>99</v>
      </c>
      <c r="E47" s="26">
        <f t="shared" ref="E47:E56" si="21">IF(D47&lt;&gt;0,1,0)+IF(C47&lt;&gt;0,1,0)+IF(B47&lt;&gt;0,1,0)</f>
        <v>1</v>
      </c>
      <c r="F47" s="24"/>
      <c r="G47" s="24"/>
      <c r="H47" s="25" t="s">
        <v>100</v>
      </c>
      <c r="I47" s="26">
        <f t="shared" ref="I47:I56" si="22">IF(H47&lt;&gt;0,1,0)+IF(G47&lt;&gt;0,1,0)+IF(F47&lt;&gt;0,1,0)</f>
        <v>1</v>
      </c>
      <c r="J47" s="24"/>
      <c r="K47" s="24"/>
      <c r="L47" s="32" t="s">
        <v>101</v>
      </c>
      <c r="M47" s="26">
        <f t="shared" ref="M47:M56" si="23">IF(L47&lt;&gt;0,1,0)+IF(K47&lt;&gt;0,1,0)+IF(J47&lt;&gt;0,1,0)</f>
        <v>1</v>
      </c>
      <c r="N47" s="24"/>
      <c r="O47" s="24"/>
      <c r="P47" s="32" t="s">
        <v>102</v>
      </c>
      <c r="Q47" s="26">
        <f t="shared" ref="Q47:Q56" si="24">IF(P47&lt;&gt;0,1,0)+IF(O47&lt;&gt;0,1,0)+IF(N47&lt;&gt;0,1,0)</f>
        <v>1</v>
      </c>
      <c r="R47" s="28">
        <f t="shared" ref="R47:R56" si="25">SUM(Q47,M47,I47,E47)</f>
        <v>4</v>
      </c>
      <c r="S47" s="11"/>
      <c r="T47" s="11"/>
      <c r="U47" s="11"/>
      <c r="V47" s="11"/>
      <c r="W47" s="11"/>
      <c r="X47" s="11"/>
      <c r="Y47" s="11"/>
      <c r="Z47" s="11"/>
    </row>
    <row r="48" ht="25.5" customHeight="1">
      <c r="A48" s="12" t="s">
        <v>103</v>
      </c>
      <c r="B48" s="24"/>
      <c r="C48" s="24"/>
      <c r="D48" s="23" t="s">
        <v>104</v>
      </c>
      <c r="E48" s="26">
        <f t="shared" si="21"/>
        <v>1</v>
      </c>
      <c r="F48" s="24"/>
      <c r="G48" s="24"/>
      <c r="H48" s="23" t="s">
        <v>105</v>
      </c>
      <c r="I48" s="26">
        <f t="shared" si="22"/>
        <v>1</v>
      </c>
      <c r="J48" s="24"/>
      <c r="K48" s="24"/>
      <c r="L48" s="23" t="s">
        <v>106</v>
      </c>
      <c r="M48" s="26">
        <f t="shared" si="23"/>
        <v>1</v>
      </c>
      <c r="N48" s="24"/>
      <c r="O48" s="24"/>
      <c r="P48" s="27"/>
      <c r="Q48" s="26">
        <f t="shared" si="24"/>
        <v>0</v>
      </c>
      <c r="R48" s="28">
        <f t="shared" si="25"/>
        <v>3</v>
      </c>
      <c r="S48" s="11"/>
      <c r="T48" s="11"/>
      <c r="U48" s="11"/>
      <c r="V48" s="11"/>
      <c r="W48" s="11"/>
      <c r="X48" s="11"/>
      <c r="Y48" s="11"/>
      <c r="Z48" s="11"/>
    </row>
    <row r="49" ht="34.5" customHeight="1">
      <c r="A49" s="17" t="s">
        <v>107</v>
      </c>
      <c r="B49" s="30"/>
      <c r="C49" s="30"/>
      <c r="D49" s="31"/>
      <c r="E49" s="26">
        <f t="shared" si="21"/>
        <v>0</v>
      </c>
      <c r="F49" s="30"/>
      <c r="G49" s="30"/>
      <c r="H49" s="25" t="s">
        <v>108</v>
      </c>
      <c r="I49" s="26">
        <f t="shared" si="22"/>
        <v>1</v>
      </c>
      <c r="J49" s="30"/>
      <c r="K49" s="30"/>
      <c r="L49" s="30"/>
      <c r="M49" s="26">
        <f t="shared" si="23"/>
        <v>0</v>
      </c>
      <c r="N49" s="30"/>
      <c r="O49" s="30"/>
      <c r="P49" s="32" t="s">
        <v>109</v>
      </c>
      <c r="Q49" s="26">
        <f t="shared" si="24"/>
        <v>1</v>
      </c>
      <c r="R49" s="28">
        <f t="shared" si="25"/>
        <v>2</v>
      </c>
      <c r="S49" s="11"/>
      <c r="T49" s="11"/>
      <c r="U49" s="11"/>
      <c r="V49" s="11"/>
      <c r="W49" s="11"/>
      <c r="X49" s="11"/>
      <c r="Y49" s="11"/>
      <c r="Z49" s="11"/>
    </row>
    <row r="50" ht="17.25" customHeight="1">
      <c r="A50" s="12" t="s">
        <v>110</v>
      </c>
      <c r="B50" s="24"/>
      <c r="C50" s="24"/>
      <c r="D50" s="25" t="s">
        <v>111</v>
      </c>
      <c r="E50" s="26">
        <f t="shared" si="21"/>
        <v>1</v>
      </c>
      <c r="F50" s="24"/>
      <c r="G50" s="24"/>
      <c r="H50" s="25" t="s">
        <v>112</v>
      </c>
      <c r="I50" s="26">
        <f t="shared" si="22"/>
        <v>1</v>
      </c>
      <c r="J50" s="24"/>
      <c r="K50" s="24"/>
      <c r="L50" s="32" t="s">
        <v>113</v>
      </c>
      <c r="M50" s="26">
        <f t="shared" si="23"/>
        <v>1</v>
      </c>
      <c r="N50" s="24"/>
      <c r="O50" s="24"/>
      <c r="P50" s="27"/>
      <c r="Q50" s="26">
        <f t="shared" si="24"/>
        <v>0</v>
      </c>
      <c r="R50" s="28">
        <f t="shared" si="25"/>
        <v>3</v>
      </c>
      <c r="S50" s="11"/>
      <c r="T50" s="11"/>
      <c r="U50" s="11"/>
      <c r="V50" s="11"/>
      <c r="W50" s="11"/>
      <c r="X50" s="11"/>
      <c r="Y50" s="11"/>
      <c r="Z50" s="11"/>
    </row>
    <row r="51" ht="17.25" customHeight="1">
      <c r="A51" s="12" t="s">
        <v>114</v>
      </c>
      <c r="B51" s="24"/>
      <c r="C51" s="24"/>
      <c r="D51" s="25" t="s">
        <v>115</v>
      </c>
      <c r="E51" s="26">
        <f t="shared" si="21"/>
        <v>1</v>
      </c>
      <c r="F51" s="24"/>
      <c r="G51" s="24"/>
      <c r="H51" s="31"/>
      <c r="I51" s="26">
        <f t="shared" si="22"/>
        <v>0</v>
      </c>
      <c r="J51" s="24"/>
      <c r="K51" s="24"/>
      <c r="L51" s="24"/>
      <c r="M51" s="26">
        <f t="shared" si="23"/>
        <v>0</v>
      </c>
      <c r="N51" s="24"/>
      <c r="O51" s="24"/>
      <c r="P51" s="27"/>
      <c r="Q51" s="26">
        <f t="shared" si="24"/>
        <v>0</v>
      </c>
      <c r="R51" s="28">
        <f t="shared" si="25"/>
        <v>1</v>
      </c>
      <c r="S51" s="11"/>
      <c r="T51" s="11"/>
      <c r="U51" s="11"/>
      <c r="V51" s="11"/>
      <c r="W51" s="11"/>
      <c r="X51" s="11"/>
      <c r="Y51" s="11"/>
      <c r="Z51" s="11"/>
    </row>
    <row r="52" ht="17.25" customHeight="1">
      <c r="A52" s="29" t="s">
        <v>39</v>
      </c>
      <c r="B52" s="24"/>
      <c r="C52" s="24"/>
      <c r="D52" s="24"/>
      <c r="E52" s="26">
        <f t="shared" si="21"/>
        <v>0</v>
      </c>
      <c r="F52" s="24"/>
      <c r="G52" s="24"/>
      <c r="H52" s="24"/>
      <c r="I52" s="26">
        <f t="shared" si="22"/>
        <v>0</v>
      </c>
      <c r="J52" s="24"/>
      <c r="K52" s="24"/>
      <c r="L52" s="24"/>
      <c r="M52" s="26">
        <f t="shared" si="23"/>
        <v>0</v>
      </c>
      <c r="N52" s="24"/>
      <c r="O52" s="24"/>
      <c r="P52" s="24"/>
      <c r="Q52" s="26">
        <f t="shared" si="24"/>
        <v>0</v>
      </c>
      <c r="R52" s="28">
        <f t="shared" si="25"/>
        <v>0</v>
      </c>
      <c r="S52" s="11"/>
      <c r="T52" s="11"/>
      <c r="U52" s="11"/>
      <c r="V52" s="11"/>
      <c r="W52" s="11"/>
      <c r="X52" s="11"/>
      <c r="Y52" s="11"/>
      <c r="Z52" s="11"/>
    </row>
    <row r="53" ht="34.5" customHeight="1">
      <c r="A53" s="17" t="s">
        <v>116</v>
      </c>
      <c r="B53" s="30"/>
      <c r="C53" s="30"/>
      <c r="D53" s="30"/>
      <c r="E53" s="26">
        <f t="shared" si="21"/>
        <v>0</v>
      </c>
      <c r="F53" s="30"/>
      <c r="G53" s="30"/>
      <c r="H53" s="30"/>
      <c r="I53" s="26">
        <f t="shared" si="22"/>
        <v>0</v>
      </c>
      <c r="J53" s="30"/>
      <c r="K53" s="30"/>
      <c r="L53" s="30"/>
      <c r="M53" s="26">
        <f t="shared" si="23"/>
        <v>0</v>
      </c>
      <c r="N53" s="30"/>
      <c r="O53" s="30"/>
      <c r="P53" s="30"/>
      <c r="Q53" s="26">
        <f t="shared" si="24"/>
        <v>0</v>
      </c>
      <c r="R53" s="28">
        <f t="shared" si="25"/>
        <v>0</v>
      </c>
      <c r="S53" s="11"/>
      <c r="T53" s="11"/>
      <c r="U53" s="11"/>
      <c r="V53" s="11"/>
      <c r="W53" s="11"/>
      <c r="X53" s="11"/>
      <c r="Y53" s="11"/>
      <c r="Z53" s="11"/>
    </row>
    <row r="54" ht="17.25" customHeight="1">
      <c r="A54" s="12" t="s">
        <v>117</v>
      </c>
      <c r="B54" s="24"/>
      <c r="C54" s="24"/>
      <c r="D54" s="24"/>
      <c r="E54" s="26">
        <f t="shared" si="21"/>
        <v>0</v>
      </c>
      <c r="F54" s="24"/>
      <c r="G54" s="24"/>
      <c r="H54" s="24"/>
      <c r="I54" s="26">
        <f t="shared" si="22"/>
        <v>0</v>
      </c>
      <c r="J54" s="24"/>
      <c r="K54" s="24"/>
      <c r="L54" s="24"/>
      <c r="M54" s="26">
        <f t="shared" si="23"/>
        <v>0</v>
      </c>
      <c r="N54" s="24"/>
      <c r="O54" s="24"/>
      <c r="P54" s="24"/>
      <c r="Q54" s="26">
        <f t="shared" si="24"/>
        <v>0</v>
      </c>
      <c r="R54" s="28">
        <f t="shared" si="25"/>
        <v>0</v>
      </c>
      <c r="S54" s="11"/>
      <c r="T54" s="11"/>
      <c r="U54" s="11"/>
      <c r="V54" s="11"/>
      <c r="W54" s="11"/>
      <c r="X54" s="11"/>
      <c r="Y54" s="11"/>
      <c r="Z54" s="11"/>
    </row>
    <row r="55" ht="17.25" customHeight="1">
      <c r="A55" s="12" t="s">
        <v>118</v>
      </c>
      <c r="B55" s="24"/>
      <c r="C55" s="24"/>
      <c r="D55" s="24"/>
      <c r="E55" s="26">
        <f t="shared" si="21"/>
        <v>0</v>
      </c>
      <c r="F55" s="24"/>
      <c r="G55" s="24"/>
      <c r="H55" s="24"/>
      <c r="I55" s="26">
        <f t="shared" si="22"/>
        <v>0</v>
      </c>
      <c r="J55" s="24"/>
      <c r="K55" s="24"/>
      <c r="L55" s="24"/>
      <c r="M55" s="26">
        <f t="shared" si="23"/>
        <v>0</v>
      </c>
      <c r="N55" s="24"/>
      <c r="O55" s="24"/>
      <c r="P55" s="24"/>
      <c r="Q55" s="26">
        <f t="shared" si="24"/>
        <v>0</v>
      </c>
      <c r="R55" s="28">
        <f t="shared" si="25"/>
        <v>0</v>
      </c>
      <c r="S55" s="11"/>
      <c r="T55" s="11"/>
      <c r="U55" s="11"/>
      <c r="V55" s="11"/>
      <c r="W55" s="11"/>
      <c r="X55" s="11"/>
      <c r="Y55" s="11"/>
      <c r="Z55" s="11"/>
    </row>
    <row r="56" ht="17.25" customHeight="1">
      <c r="A56" s="12" t="s">
        <v>119</v>
      </c>
      <c r="B56" s="24"/>
      <c r="C56" s="24"/>
      <c r="D56" s="24"/>
      <c r="E56" s="26">
        <f t="shared" si="21"/>
        <v>0</v>
      </c>
      <c r="F56" s="24"/>
      <c r="G56" s="24"/>
      <c r="H56" s="24"/>
      <c r="I56" s="26">
        <f t="shared" si="22"/>
        <v>0</v>
      </c>
      <c r="J56" s="24"/>
      <c r="K56" s="24"/>
      <c r="L56" s="24"/>
      <c r="M56" s="26">
        <f t="shared" si="23"/>
        <v>0</v>
      </c>
      <c r="N56" s="24"/>
      <c r="O56" s="24"/>
      <c r="P56" s="24"/>
      <c r="Q56" s="26">
        <f t="shared" si="24"/>
        <v>0</v>
      </c>
      <c r="R56" s="28">
        <f t="shared" si="25"/>
        <v>0</v>
      </c>
      <c r="S56" s="11"/>
      <c r="T56" s="11"/>
      <c r="U56" s="11"/>
      <c r="V56" s="11"/>
      <c r="W56" s="11"/>
      <c r="X56" s="11"/>
      <c r="Y56" s="11"/>
      <c r="Z56" s="11"/>
    </row>
    <row r="57" ht="12.75" customHeight="1">
      <c r="A57" s="22" t="s">
        <v>120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  <c r="S57" s="11"/>
      <c r="T57" s="11"/>
      <c r="U57" s="11"/>
      <c r="V57" s="11"/>
      <c r="W57" s="11"/>
      <c r="X57" s="11"/>
      <c r="Y57" s="11"/>
      <c r="Z57" s="11"/>
    </row>
    <row r="58" ht="12.75" customHeight="1">
      <c r="A58" s="12" t="s">
        <v>121</v>
      </c>
      <c r="B58" s="24"/>
      <c r="C58" s="24"/>
      <c r="D58" s="25" t="s">
        <v>79</v>
      </c>
      <c r="E58" s="26">
        <f t="shared" ref="E58:E67" si="26">IF(D58&lt;&gt;0,1,0)+IF(C58&lt;&gt;0,1,0)+IF(B58&lt;&gt;0,1,0)</f>
        <v>1</v>
      </c>
      <c r="F58" s="24"/>
      <c r="G58" s="24"/>
      <c r="H58" s="25" t="s">
        <v>100</v>
      </c>
      <c r="I58" s="26">
        <f t="shared" ref="I58:I67" si="27">IF(H58&lt;&gt;0,1,0)+IF(G58&lt;&gt;0,1,0)+IF(F58&lt;&gt;0,1,0)</f>
        <v>1</v>
      </c>
      <c r="J58" s="24"/>
      <c r="K58" s="24"/>
      <c r="L58" s="32" t="s">
        <v>101</v>
      </c>
      <c r="M58" s="26">
        <f t="shared" ref="M58:M67" si="28">IF(L58&lt;&gt;0,1,0)+IF(K58&lt;&gt;0,1,0)+IF(J58&lt;&gt;0,1,0)</f>
        <v>1</v>
      </c>
      <c r="N58" s="24"/>
      <c r="O58" s="24"/>
      <c r="P58" s="32" t="s">
        <v>102</v>
      </c>
      <c r="Q58" s="26">
        <f t="shared" ref="Q58:Q67" si="29">IF(P58&lt;&gt;0,1,0)+IF(O58&lt;&gt;0,1,0)+IF(N58&lt;&gt;0,1,0)</f>
        <v>1</v>
      </c>
      <c r="R58" s="28">
        <f t="shared" ref="R58:R67" si="30">SUM(Q58,M58,I58,E58)</f>
        <v>4</v>
      </c>
      <c r="S58" s="11"/>
      <c r="T58" s="11"/>
      <c r="U58" s="11"/>
      <c r="V58" s="11"/>
      <c r="W58" s="11"/>
      <c r="X58" s="11"/>
      <c r="Y58" s="11"/>
      <c r="Z58" s="11"/>
    </row>
    <row r="59" ht="12.75" customHeight="1">
      <c r="A59" s="12" t="s">
        <v>122</v>
      </c>
      <c r="B59" s="24"/>
      <c r="C59" s="24"/>
      <c r="D59" s="23" t="s">
        <v>89</v>
      </c>
      <c r="E59" s="26">
        <f t="shared" si="26"/>
        <v>1</v>
      </c>
      <c r="F59" s="24"/>
      <c r="G59" s="24"/>
      <c r="H59" s="23" t="s">
        <v>105</v>
      </c>
      <c r="I59" s="26">
        <f t="shared" si="27"/>
        <v>1</v>
      </c>
      <c r="J59" s="24"/>
      <c r="K59" s="24"/>
      <c r="L59" s="23" t="s">
        <v>123</v>
      </c>
      <c r="M59" s="26">
        <f t="shared" si="28"/>
        <v>1</v>
      </c>
      <c r="N59" s="24"/>
      <c r="O59" s="24"/>
      <c r="P59" s="27"/>
      <c r="Q59" s="26">
        <f t="shared" si="29"/>
        <v>0</v>
      </c>
      <c r="R59" s="28">
        <f t="shared" si="30"/>
        <v>3</v>
      </c>
      <c r="S59" s="11"/>
      <c r="T59" s="11"/>
      <c r="U59" s="11"/>
      <c r="V59" s="11"/>
      <c r="W59" s="11"/>
      <c r="X59" s="11"/>
      <c r="Y59" s="11"/>
      <c r="Z59" s="11"/>
    </row>
    <row r="60" ht="12.75" customHeight="1">
      <c r="A60" s="17" t="s">
        <v>124</v>
      </c>
      <c r="B60" s="30"/>
      <c r="C60" s="30"/>
      <c r="D60" s="31"/>
      <c r="E60" s="26">
        <f t="shared" si="26"/>
        <v>0</v>
      </c>
      <c r="F60" s="30"/>
      <c r="G60" s="30"/>
      <c r="H60" s="25" t="s">
        <v>108</v>
      </c>
      <c r="I60" s="26">
        <f t="shared" si="27"/>
        <v>1</v>
      </c>
      <c r="J60" s="30"/>
      <c r="K60" s="30"/>
      <c r="L60" s="30"/>
      <c r="M60" s="26">
        <f t="shared" si="28"/>
        <v>0</v>
      </c>
      <c r="N60" s="30"/>
      <c r="O60" s="30"/>
      <c r="P60" s="32" t="s">
        <v>109</v>
      </c>
      <c r="Q60" s="26">
        <f t="shared" si="29"/>
        <v>1</v>
      </c>
      <c r="R60" s="28">
        <f t="shared" si="30"/>
        <v>2</v>
      </c>
      <c r="S60" s="11"/>
      <c r="T60" s="11"/>
      <c r="U60" s="11"/>
      <c r="V60" s="11"/>
      <c r="W60" s="11"/>
      <c r="X60" s="11"/>
      <c r="Y60" s="11"/>
      <c r="Z60" s="11"/>
    </row>
    <row r="61" ht="12.75" customHeight="1">
      <c r="A61" s="12" t="s">
        <v>125</v>
      </c>
      <c r="B61" s="24"/>
      <c r="C61" s="24"/>
      <c r="D61" s="25" t="s">
        <v>83</v>
      </c>
      <c r="E61" s="26">
        <f t="shared" si="26"/>
        <v>1</v>
      </c>
      <c r="F61" s="24"/>
      <c r="G61" s="24"/>
      <c r="H61" s="25" t="s">
        <v>112</v>
      </c>
      <c r="I61" s="26">
        <f t="shared" si="27"/>
        <v>1</v>
      </c>
      <c r="J61" s="24"/>
      <c r="K61" s="24"/>
      <c r="L61" s="32" t="s">
        <v>113</v>
      </c>
      <c r="M61" s="26">
        <f t="shared" si="28"/>
        <v>1</v>
      </c>
      <c r="N61" s="24"/>
      <c r="O61" s="24"/>
      <c r="P61" s="27"/>
      <c r="Q61" s="26">
        <f t="shared" si="29"/>
        <v>0</v>
      </c>
      <c r="R61" s="28">
        <f t="shared" si="30"/>
        <v>3</v>
      </c>
      <c r="S61" s="11"/>
      <c r="T61" s="11"/>
      <c r="U61" s="11"/>
      <c r="V61" s="11"/>
      <c r="W61" s="11"/>
      <c r="X61" s="11"/>
      <c r="Y61" s="11"/>
      <c r="Z61" s="11"/>
    </row>
    <row r="62" ht="12.75" customHeight="1">
      <c r="A62" s="12" t="s">
        <v>126</v>
      </c>
      <c r="B62" s="24"/>
      <c r="C62" s="24"/>
      <c r="D62" s="25" t="s">
        <v>115</v>
      </c>
      <c r="E62" s="26">
        <f t="shared" si="26"/>
        <v>1</v>
      </c>
      <c r="F62" s="24"/>
      <c r="G62" s="24"/>
      <c r="H62" s="31"/>
      <c r="I62" s="26">
        <f t="shared" si="27"/>
        <v>0</v>
      </c>
      <c r="J62" s="24"/>
      <c r="K62" s="24"/>
      <c r="L62" s="24"/>
      <c r="M62" s="26">
        <f t="shared" si="28"/>
        <v>0</v>
      </c>
      <c r="N62" s="24"/>
      <c r="O62" s="24"/>
      <c r="P62" s="27"/>
      <c r="Q62" s="26">
        <f t="shared" si="29"/>
        <v>0</v>
      </c>
      <c r="R62" s="28">
        <f t="shared" si="30"/>
        <v>1</v>
      </c>
      <c r="S62" s="11"/>
      <c r="T62" s="11"/>
      <c r="U62" s="11"/>
      <c r="V62" s="11"/>
      <c r="W62" s="11"/>
      <c r="X62" s="11"/>
      <c r="Y62" s="11"/>
      <c r="Z62" s="11"/>
    </row>
    <row r="63" ht="12.75" customHeight="1">
      <c r="A63" s="29" t="s">
        <v>39</v>
      </c>
      <c r="B63" s="24"/>
      <c r="C63" s="24"/>
      <c r="D63" s="24"/>
      <c r="E63" s="26">
        <f t="shared" si="26"/>
        <v>0</v>
      </c>
      <c r="F63" s="24"/>
      <c r="G63" s="24"/>
      <c r="H63" s="24"/>
      <c r="I63" s="26">
        <f t="shared" si="27"/>
        <v>0</v>
      </c>
      <c r="J63" s="24"/>
      <c r="K63" s="24"/>
      <c r="L63" s="24"/>
      <c r="M63" s="26">
        <f t="shared" si="28"/>
        <v>0</v>
      </c>
      <c r="N63" s="24"/>
      <c r="O63" s="24"/>
      <c r="P63" s="24"/>
      <c r="Q63" s="26">
        <f t="shared" si="29"/>
        <v>0</v>
      </c>
      <c r="R63" s="28">
        <f t="shared" si="30"/>
        <v>0</v>
      </c>
      <c r="S63" s="11"/>
      <c r="T63" s="11"/>
      <c r="U63" s="11"/>
      <c r="V63" s="11"/>
      <c r="W63" s="11"/>
      <c r="X63" s="11"/>
      <c r="Y63" s="11"/>
      <c r="Z63" s="11"/>
    </row>
    <row r="64" ht="12.75" customHeight="1">
      <c r="A64" s="17" t="s">
        <v>127</v>
      </c>
      <c r="B64" s="30"/>
      <c r="C64" s="30"/>
      <c r="D64" s="30"/>
      <c r="E64" s="26">
        <f t="shared" si="26"/>
        <v>0</v>
      </c>
      <c r="F64" s="30"/>
      <c r="G64" s="30"/>
      <c r="H64" s="30"/>
      <c r="I64" s="26">
        <f t="shared" si="27"/>
        <v>0</v>
      </c>
      <c r="J64" s="30"/>
      <c r="K64" s="30"/>
      <c r="L64" s="30"/>
      <c r="M64" s="26">
        <f t="shared" si="28"/>
        <v>0</v>
      </c>
      <c r="N64" s="30"/>
      <c r="O64" s="30"/>
      <c r="P64" s="30"/>
      <c r="Q64" s="26">
        <f t="shared" si="29"/>
        <v>0</v>
      </c>
      <c r="R64" s="28">
        <f t="shared" si="30"/>
        <v>0</v>
      </c>
      <c r="S64" s="11"/>
      <c r="T64" s="11"/>
      <c r="U64" s="11"/>
      <c r="V64" s="11"/>
      <c r="W64" s="11"/>
      <c r="X64" s="11"/>
      <c r="Y64" s="11"/>
      <c r="Z64" s="11"/>
    </row>
    <row r="65" ht="12.75" customHeight="1">
      <c r="A65" s="12" t="s">
        <v>128</v>
      </c>
      <c r="B65" s="24"/>
      <c r="C65" s="24"/>
      <c r="D65" s="24"/>
      <c r="E65" s="26">
        <f t="shared" si="26"/>
        <v>0</v>
      </c>
      <c r="F65" s="24"/>
      <c r="G65" s="24"/>
      <c r="H65" s="24"/>
      <c r="I65" s="26">
        <f t="shared" si="27"/>
        <v>0</v>
      </c>
      <c r="J65" s="24"/>
      <c r="K65" s="24"/>
      <c r="L65" s="24"/>
      <c r="M65" s="26">
        <f t="shared" si="28"/>
        <v>0</v>
      </c>
      <c r="N65" s="24"/>
      <c r="O65" s="24"/>
      <c r="P65" s="24"/>
      <c r="Q65" s="26">
        <f t="shared" si="29"/>
        <v>0</v>
      </c>
      <c r="R65" s="28">
        <f t="shared" si="30"/>
        <v>0</v>
      </c>
      <c r="S65" s="11"/>
      <c r="T65" s="11"/>
      <c r="U65" s="11"/>
      <c r="V65" s="11"/>
      <c r="W65" s="11"/>
      <c r="X65" s="11"/>
      <c r="Y65" s="11"/>
      <c r="Z65" s="11"/>
    </row>
    <row r="66" ht="12.75" customHeight="1">
      <c r="A66" s="12" t="s">
        <v>129</v>
      </c>
      <c r="B66" s="24"/>
      <c r="C66" s="24"/>
      <c r="D66" s="24"/>
      <c r="E66" s="26">
        <f t="shared" si="26"/>
        <v>0</v>
      </c>
      <c r="F66" s="24"/>
      <c r="G66" s="24"/>
      <c r="H66" s="24"/>
      <c r="I66" s="26">
        <f t="shared" si="27"/>
        <v>0</v>
      </c>
      <c r="J66" s="24"/>
      <c r="K66" s="24"/>
      <c r="L66" s="24"/>
      <c r="M66" s="26">
        <f t="shared" si="28"/>
        <v>0</v>
      </c>
      <c r="N66" s="24"/>
      <c r="O66" s="24"/>
      <c r="P66" s="24"/>
      <c r="Q66" s="26">
        <f t="shared" si="29"/>
        <v>0</v>
      </c>
      <c r="R66" s="28">
        <f t="shared" si="30"/>
        <v>0</v>
      </c>
      <c r="S66" s="11"/>
      <c r="T66" s="11"/>
      <c r="U66" s="11"/>
      <c r="V66" s="11"/>
      <c r="W66" s="11"/>
      <c r="X66" s="11"/>
      <c r="Y66" s="11"/>
      <c r="Z66" s="11"/>
    </row>
    <row r="67" ht="12.75" customHeight="1">
      <c r="A67" s="12" t="s">
        <v>130</v>
      </c>
      <c r="B67" s="24"/>
      <c r="C67" s="24"/>
      <c r="D67" s="24"/>
      <c r="E67" s="26">
        <f t="shared" si="26"/>
        <v>0</v>
      </c>
      <c r="F67" s="24"/>
      <c r="G67" s="24"/>
      <c r="H67" s="24"/>
      <c r="I67" s="26">
        <f t="shared" si="27"/>
        <v>0</v>
      </c>
      <c r="J67" s="24"/>
      <c r="K67" s="24"/>
      <c r="L67" s="24"/>
      <c r="M67" s="26">
        <f t="shared" si="28"/>
        <v>0</v>
      </c>
      <c r="N67" s="24"/>
      <c r="O67" s="24"/>
      <c r="P67" s="24"/>
      <c r="Q67" s="26">
        <f t="shared" si="29"/>
        <v>0</v>
      </c>
      <c r="R67" s="28">
        <f t="shared" si="30"/>
        <v>0</v>
      </c>
      <c r="S67" s="11"/>
      <c r="T67" s="11"/>
      <c r="U67" s="11"/>
      <c r="V67" s="11"/>
      <c r="W67" s="11"/>
      <c r="X67" s="11"/>
      <c r="Y67" s="11"/>
      <c r="Z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2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ht="12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ht="12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ht="12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ht="12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ht="12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ht="12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ht="12.75" customHeight="1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ht="12.75" customHeight="1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ht="12.75" customHeight="1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ht="12.75" customHeight="1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ht="12.75" customHeight="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ht="12.75" customHeight="1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ht="12.75" customHeight="1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</sheetData>
  <mergeCells count="11">
    <mergeCell ref="A24:R24"/>
    <mergeCell ref="A35:R35"/>
    <mergeCell ref="A46:R46"/>
    <mergeCell ref="A57:R57"/>
    <mergeCell ref="A1:S1"/>
    <mergeCell ref="B2:E2"/>
    <mergeCell ref="F2:I2"/>
    <mergeCell ref="J2:M2"/>
    <mergeCell ref="N2:Q2"/>
    <mergeCell ref="A4:R4"/>
    <mergeCell ref="A13:R1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3" width="4.71"/>
    <col customWidth="1" min="4" max="4" width="11.71"/>
    <col customWidth="1" min="5" max="5" width="5.43"/>
    <col customWidth="1" min="6" max="7" width="4.71"/>
    <col customWidth="1" min="8" max="8" width="11.29"/>
    <col customWidth="1" min="9" max="9" width="5.43"/>
    <col customWidth="1" min="10" max="10" width="4.71"/>
    <col customWidth="1" min="11" max="11" width="11.29"/>
    <col customWidth="1" min="12" max="12" width="11.43"/>
    <col customWidth="1" min="13" max="13" width="5.71"/>
    <col customWidth="1" min="14" max="14" width="17.29"/>
    <col customWidth="1" min="15" max="15" width="14.86"/>
    <col customWidth="1" min="16" max="16" width="10.43"/>
    <col customWidth="1" min="17" max="17" width="5.43"/>
    <col customWidth="1" min="18" max="19" width="4.71"/>
    <col customWidth="1" min="20" max="20" width="16.0"/>
    <col customWidth="1" min="21" max="21" width="4.43"/>
    <col customWidth="1" min="22" max="22" width="5.43"/>
    <col customWidth="1" min="23" max="23" width="7.29"/>
    <col customWidth="1" min="24" max="24" width="4.86"/>
    <col customWidth="1" min="25" max="25" width="8.57"/>
    <col customWidth="1" min="26" max="26" width="16.71"/>
  </cols>
  <sheetData>
    <row r="1" ht="61.5" customHeight="1">
      <c r="A1" s="35" t="s">
        <v>131</v>
      </c>
    </row>
    <row r="2" ht="34.5" customHeight="1">
      <c r="A2" s="12" t="s">
        <v>132</v>
      </c>
      <c r="B2" s="13" t="s">
        <v>133</v>
      </c>
      <c r="C2" s="14"/>
      <c r="D2" s="14"/>
      <c r="E2" s="15"/>
      <c r="F2" s="13" t="s">
        <v>134</v>
      </c>
      <c r="G2" s="14"/>
      <c r="H2" s="14"/>
      <c r="I2" s="15"/>
      <c r="J2" s="13" t="s">
        <v>135</v>
      </c>
      <c r="K2" s="14"/>
      <c r="L2" s="14"/>
      <c r="M2" s="15"/>
      <c r="N2" s="13" t="s">
        <v>136</v>
      </c>
      <c r="O2" s="14"/>
      <c r="P2" s="14"/>
      <c r="Q2" s="15"/>
      <c r="R2" s="36" t="s">
        <v>137</v>
      </c>
      <c r="S2" s="14"/>
      <c r="T2" s="14"/>
      <c r="U2" s="15"/>
      <c r="V2" s="36" t="s">
        <v>138</v>
      </c>
      <c r="W2" s="14"/>
      <c r="X2" s="14"/>
      <c r="Y2" s="15"/>
      <c r="Z2" s="11"/>
    </row>
    <row r="3" ht="226.5" customHeight="1">
      <c r="A3" s="17"/>
      <c r="B3" s="18" t="s">
        <v>139</v>
      </c>
      <c r="C3" s="18" t="s">
        <v>140</v>
      </c>
      <c r="D3" s="18" t="s">
        <v>141</v>
      </c>
      <c r="E3" s="20" t="s">
        <v>142</v>
      </c>
      <c r="F3" s="18" t="s">
        <v>143</v>
      </c>
      <c r="G3" s="18" t="s">
        <v>144</v>
      </c>
      <c r="H3" s="18" t="s">
        <v>145</v>
      </c>
      <c r="I3" s="20" t="s">
        <v>146</v>
      </c>
      <c r="J3" s="18" t="s">
        <v>147</v>
      </c>
      <c r="K3" s="18" t="s">
        <v>148</v>
      </c>
      <c r="L3" s="18" t="s">
        <v>149</v>
      </c>
      <c r="M3" s="20" t="s">
        <v>150</v>
      </c>
      <c r="N3" s="18" t="s">
        <v>151</v>
      </c>
      <c r="O3" s="18" t="s">
        <v>152</v>
      </c>
      <c r="P3" s="18" t="s">
        <v>153</v>
      </c>
      <c r="Q3" s="20" t="s">
        <v>154</v>
      </c>
      <c r="R3" s="18" t="s">
        <v>155</v>
      </c>
      <c r="S3" s="18" t="s">
        <v>156</v>
      </c>
      <c r="T3" s="18" t="s">
        <v>157</v>
      </c>
      <c r="U3" s="20" t="s">
        <v>158</v>
      </c>
      <c r="V3" s="21" t="s">
        <v>159</v>
      </c>
      <c r="W3" s="21" t="s">
        <v>160</v>
      </c>
      <c r="X3" s="21" t="s">
        <v>161</v>
      </c>
      <c r="Y3" s="37" t="s">
        <v>162</v>
      </c>
      <c r="Z3" s="11"/>
    </row>
    <row r="4" ht="17.25" customHeight="1">
      <c r="A4" s="38" t="s">
        <v>163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1"/>
    </row>
    <row r="5" ht="17.25" customHeight="1">
      <c r="A5" s="12" t="s">
        <v>164</v>
      </c>
      <c r="B5" s="24"/>
      <c r="C5" s="24"/>
      <c r="D5" s="39" t="s">
        <v>165</v>
      </c>
      <c r="E5" s="26">
        <f t="shared" ref="E5:E12" si="1">IF(D5&lt;&gt;0,1,0)+IF(C5&lt;&gt;0,1,0)+IF(B5&lt;&gt;0,1,0)</f>
        <v>1</v>
      </c>
      <c r="F5" s="24"/>
      <c r="G5" s="24"/>
      <c r="H5" s="24"/>
      <c r="I5" s="26">
        <f t="shared" ref="I5:I12" si="2">IF(H5&lt;&gt;0,1,0)+IF(G5&lt;&gt;0,1,0)+IF(F5&lt;&gt;0,1,0)</f>
        <v>0</v>
      </c>
      <c r="J5" s="24"/>
      <c r="K5" s="24"/>
      <c r="L5" s="24"/>
      <c r="M5" s="26">
        <f t="shared" ref="M5:M12" si="3">IF(L5&lt;&gt;0,1,0)+IF(K5&lt;&gt;0,1,0)+IF(J5&lt;&gt;0,1,0)</f>
        <v>0</v>
      </c>
      <c r="N5" s="24"/>
      <c r="O5" s="23" t="s">
        <v>166</v>
      </c>
      <c r="P5" s="24"/>
      <c r="Q5" s="26">
        <f t="shared" ref="Q5:Q12" si="4">IF(P5&lt;&gt;0,1,0)+IF(O5&lt;&gt;0,1,0)+IF(N5&lt;&gt;0,1,0)</f>
        <v>1</v>
      </c>
      <c r="R5" s="24"/>
      <c r="S5" s="24"/>
      <c r="T5" s="40"/>
      <c r="U5" s="26">
        <f t="shared" ref="U5:U12" si="5">IF(T5&lt;&gt;0,1,0)+IF(S5&lt;&gt;0,1,0)+IF(R5&lt;&gt;0,1,0)</f>
        <v>0</v>
      </c>
      <c r="V5" s="41">
        <f t="shared" ref="V5:V12" si="6">SUM(U5,Q5,M5,I5,E5)</f>
        <v>2</v>
      </c>
      <c r="W5" s="41">
        <f>V5+'НОО 1 полугодие'!R5</f>
        <v>3</v>
      </c>
      <c r="X5" s="42">
        <v>165.0</v>
      </c>
      <c r="Y5" s="41">
        <f t="shared" ref="Y5:Y12" si="7">100*W5/X5</f>
        <v>1.818181818</v>
      </c>
      <c r="Z5" s="11"/>
    </row>
    <row r="6" ht="17.25" customHeight="1">
      <c r="A6" s="12" t="s">
        <v>167</v>
      </c>
      <c r="B6" s="24"/>
      <c r="C6" s="24"/>
      <c r="D6" s="23" t="s">
        <v>168</v>
      </c>
      <c r="E6" s="26">
        <f t="shared" si="1"/>
        <v>1</v>
      </c>
      <c r="F6" s="24"/>
      <c r="G6" s="24"/>
      <c r="H6" s="24"/>
      <c r="I6" s="26">
        <f t="shared" si="2"/>
        <v>0</v>
      </c>
      <c r="J6" s="24"/>
      <c r="K6" s="24"/>
      <c r="L6" s="24"/>
      <c r="M6" s="26">
        <f t="shared" si="3"/>
        <v>0</v>
      </c>
      <c r="N6" s="24"/>
      <c r="O6" s="23" t="s">
        <v>169</v>
      </c>
      <c r="P6" s="24"/>
      <c r="Q6" s="26">
        <f t="shared" si="4"/>
        <v>1</v>
      </c>
      <c r="R6" s="24"/>
      <c r="S6" s="24"/>
      <c r="T6" s="40"/>
      <c r="U6" s="26">
        <f t="shared" si="5"/>
        <v>0</v>
      </c>
      <c r="V6" s="41">
        <f t="shared" si="6"/>
        <v>2</v>
      </c>
      <c r="W6" s="41">
        <f>V6+'НОО 1 полугодие'!R6</f>
        <v>3</v>
      </c>
      <c r="X6" s="42">
        <v>132.0</v>
      </c>
      <c r="Y6" s="41">
        <f t="shared" si="7"/>
        <v>2.272727273</v>
      </c>
      <c r="Z6" s="11"/>
    </row>
    <row r="7" ht="17.25" customHeight="1">
      <c r="A7" s="12" t="s">
        <v>170</v>
      </c>
      <c r="B7" s="24"/>
      <c r="C7" s="24"/>
      <c r="D7" s="23" t="s">
        <v>171</v>
      </c>
      <c r="E7" s="26">
        <f t="shared" si="1"/>
        <v>1</v>
      </c>
      <c r="F7" s="24"/>
      <c r="G7" s="24"/>
      <c r="H7" s="24"/>
      <c r="I7" s="26">
        <f t="shared" si="2"/>
        <v>0</v>
      </c>
      <c r="J7" s="24"/>
      <c r="K7" s="24"/>
      <c r="L7" s="24"/>
      <c r="M7" s="26">
        <f t="shared" si="3"/>
        <v>0</v>
      </c>
      <c r="N7" s="24"/>
      <c r="O7" s="23" t="s">
        <v>172</v>
      </c>
      <c r="P7" s="24"/>
      <c r="Q7" s="26">
        <f t="shared" si="4"/>
        <v>1</v>
      </c>
      <c r="R7" s="24"/>
      <c r="S7" s="24"/>
      <c r="T7" s="40"/>
      <c r="U7" s="26">
        <f t="shared" si="5"/>
        <v>0</v>
      </c>
      <c r="V7" s="41">
        <f t="shared" si="6"/>
        <v>2</v>
      </c>
      <c r="W7" s="41">
        <f>V7+'НОО 1 полугодие'!R7</f>
        <v>3</v>
      </c>
      <c r="X7" s="42">
        <v>132.0</v>
      </c>
      <c r="Y7" s="41">
        <f t="shared" si="7"/>
        <v>2.272727273</v>
      </c>
      <c r="Z7" s="11"/>
    </row>
    <row r="8" ht="17.25" customHeight="1">
      <c r="A8" s="12" t="s">
        <v>173</v>
      </c>
      <c r="B8" s="24"/>
      <c r="C8" s="24"/>
      <c r="D8" s="24"/>
      <c r="E8" s="26">
        <f t="shared" si="1"/>
        <v>0</v>
      </c>
      <c r="F8" s="24"/>
      <c r="G8" s="24"/>
      <c r="H8" s="24"/>
      <c r="I8" s="26">
        <f t="shared" si="2"/>
        <v>0</v>
      </c>
      <c r="J8" s="24"/>
      <c r="K8" s="24"/>
      <c r="L8" s="24"/>
      <c r="M8" s="26">
        <f t="shared" si="3"/>
        <v>0</v>
      </c>
      <c r="N8" s="24"/>
      <c r="O8" s="24"/>
      <c r="P8" s="24"/>
      <c r="Q8" s="26">
        <f t="shared" si="4"/>
        <v>0</v>
      </c>
      <c r="R8" s="24"/>
      <c r="S8" s="24"/>
      <c r="T8" s="43" t="s">
        <v>174</v>
      </c>
      <c r="U8" s="26">
        <f t="shared" si="5"/>
        <v>1</v>
      </c>
      <c r="V8" s="41">
        <f t="shared" si="6"/>
        <v>1</v>
      </c>
      <c r="W8" s="41">
        <f>V8+'НОО 1 полугодие'!R8</f>
        <v>1</v>
      </c>
      <c r="X8" s="42">
        <v>66.0</v>
      </c>
      <c r="Y8" s="41">
        <f t="shared" si="7"/>
        <v>1.515151515</v>
      </c>
      <c r="Z8" s="11"/>
    </row>
    <row r="9" ht="17.25" customHeight="1">
      <c r="A9" s="29" t="s">
        <v>39</v>
      </c>
      <c r="B9" s="24"/>
      <c r="C9" s="24"/>
      <c r="D9" s="24"/>
      <c r="E9" s="26">
        <f t="shared" si="1"/>
        <v>0</v>
      </c>
      <c r="F9" s="24"/>
      <c r="G9" s="24"/>
      <c r="H9" s="24"/>
      <c r="I9" s="26">
        <f t="shared" si="2"/>
        <v>0</v>
      </c>
      <c r="J9" s="24"/>
      <c r="K9" s="24"/>
      <c r="L9" s="24"/>
      <c r="M9" s="26">
        <f t="shared" si="3"/>
        <v>0</v>
      </c>
      <c r="N9" s="24"/>
      <c r="O9" s="24"/>
      <c r="P9" s="24"/>
      <c r="Q9" s="26">
        <f t="shared" si="4"/>
        <v>0</v>
      </c>
      <c r="R9" s="24"/>
      <c r="S9" s="24"/>
      <c r="T9" s="23" t="s">
        <v>175</v>
      </c>
      <c r="U9" s="26">
        <f t="shared" si="5"/>
        <v>1</v>
      </c>
      <c r="V9" s="41">
        <f t="shared" si="6"/>
        <v>1</v>
      </c>
      <c r="W9" s="41">
        <f>V9+'НОО 1 полугодие'!R9</f>
        <v>1</v>
      </c>
      <c r="X9" s="42">
        <v>33.0</v>
      </c>
      <c r="Y9" s="41">
        <f t="shared" si="7"/>
        <v>3.03030303</v>
      </c>
      <c r="Z9" s="11"/>
    </row>
    <row r="10" ht="34.5" customHeight="1">
      <c r="A10" s="17" t="s">
        <v>176</v>
      </c>
      <c r="B10" s="30"/>
      <c r="C10" s="30"/>
      <c r="D10" s="30"/>
      <c r="E10" s="26">
        <f t="shared" si="1"/>
        <v>0</v>
      </c>
      <c r="F10" s="30"/>
      <c r="G10" s="30"/>
      <c r="H10" s="30"/>
      <c r="I10" s="26">
        <f t="shared" si="2"/>
        <v>0</v>
      </c>
      <c r="J10" s="30"/>
      <c r="K10" s="30"/>
      <c r="L10" s="30"/>
      <c r="M10" s="26">
        <f t="shared" si="3"/>
        <v>0</v>
      </c>
      <c r="N10" s="30"/>
      <c r="O10" s="30"/>
      <c r="P10" s="30"/>
      <c r="Q10" s="26">
        <f t="shared" si="4"/>
        <v>0</v>
      </c>
      <c r="R10" s="30"/>
      <c r="S10" s="30"/>
      <c r="T10" s="33" t="s">
        <v>177</v>
      </c>
      <c r="U10" s="26">
        <f t="shared" si="5"/>
        <v>1</v>
      </c>
      <c r="V10" s="41">
        <f t="shared" si="6"/>
        <v>1</v>
      </c>
      <c r="W10" s="41">
        <f>V10+'НОО 1 полугодие'!R10</f>
        <v>1</v>
      </c>
      <c r="X10" s="42">
        <v>33.0</v>
      </c>
      <c r="Y10" s="41">
        <f t="shared" si="7"/>
        <v>3.03030303</v>
      </c>
      <c r="Z10" s="11"/>
    </row>
    <row r="11" ht="17.25" customHeight="1">
      <c r="A11" s="12" t="s">
        <v>178</v>
      </c>
      <c r="B11" s="24"/>
      <c r="C11" s="24"/>
      <c r="D11" s="24"/>
      <c r="E11" s="26">
        <f t="shared" si="1"/>
        <v>0</v>
      </c>
      <c r="F11" s="24"/>
      <c r="G11" s="24"/>
      <c r="H11" s="24"/>
      <c r="I11" s="26">
        <f t="shared" si="2"/>
        <v>0</v>
      </c>
      <c r="J11" s="24"/>
      <c r="K11" s="24"/>
      <c r="L11" s="24"/>
      <c r="M11" s="26">
        <f t="shared" si="3"/>
        <v>0</v>
      </c>
      <c r="N11" s="24"/>
      <c r="O11" s="24"/>
      <c r="P11" s="24"/>
      <c r="Q11" s="26">
        <f t="shared" si="4"/>
        <v>0</v>
      </c>
      <c r="R11" s="24"/>
      <c r="S11" s="24"/>
      <c r="T11" s="23" t="s">
        <v>179</v>
      </c>
      <c r="U11" s="26">
        <f t="shared" si="5"/>
        <v>1</v>
      </c>
      <c r="V11" s="41">
        <f t="shared" si="6"/>
        <v>1</v>
      </c>
      <c r="W11" s="41">
        <f>V11+'НОО 1 полугодие'!R11</f>
        <v>1</v>
      </c>
      <c r="X11" s="42">
        <v>33.0</v>
      </c>
      <c r="Y11" s="41">
        <f t="shared" si="7"/>
        <v>3.03030303</v>
      </c>
      <c r="Z11" s="11"/>
    </row>
    <row r="12" ht="17.25" customHeight="1">
      <c r="A12" s="12" t="s">
        <v>180</v>
      </c>
      <c r="B12" s="24"/>
      <c r="C12" s="24"/>
      <c r="D12" s="24"/>
      <c r="E12" s="26">
        <f t="shared" si="1"/>
        <v>0</v>
      </c>
      <c r="F12" s="24"/>
      <c r="G12" s="24"/>
      <c r="H12" s="24"/>
      <c r="I12" s="26">
        <f t="shared" si="2"/>
        <v>0</v>
      </c>
      <c r="J12" s="24"/>
      <c r="K12" s="24"/>
      <c r="L12" s="24"/>
      <c r="M12" s="26">
        <f t="shared" si="3"/>
        <v>0</v>
      </c>
      <c r="N12" s="24"/>
      <c r="O12" s="24"/>
      <c r="P12" s="24"/>
      <c r="Q12" s="26">
        <f t="shared" si="4"/>
        <v>0</v>
      </c>
      <c r="R12" s="24"/>
      <c r="S12" s="24"/>
      <c r="T12" s="23" t="s">
        <v>181</v>
      </c>
      <c r="U12" s="26">
        <f t="shared" si="5"/>
        <v>1</v>
      </c>
      <c r="V12" s="41">
        <f t="shared" si="6"/>
        <v>1</v>
      </c>
      <c r="W12" s="41">
        <f>V12+'НОО 1 полугодие'!R12</f>
        <v>1</v>
      </c>
      <c r="X12" s="44">
        <v>99.0</v>
      </c>
      <c r="Y12" s="41">
        <f t="shared" si="7"/>
        <v>1.01010101</v>
      </c>
      <c r="Z12" s="11"/>
    </row>
    <row r="13" ht="17.25" customHeight="1">
      <c r="A13" s="22" t="s">
        <v>43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1"/>
    </row>
    <row r="14" ht="17.25" customHeight="1">
      <c r="A14" s="12" t="s">
        <v>182</v>
      </c>
      <c r="B14" s="24"/>
      <c r="C14" s="24"/>
      <c r="D14" s="25" t="s">
        <v>183</v>
      </c>
      <c r="E14" s="26">
        <f t="shared" ref="E14:E23" si="8">IF(D14&lt;&gt;0,1,0)+IF(C14&lt;&gt;0,1,0)+IF(B14&lt;&gt;0,1,0)</f>
        <v>1</v>
      </c>
      <c r="F14" s="24"/>
      <c r="G14" s="24"/>
      <c r="H14" s="25" t="s">
        <v>184</v>
      </c>
      <c r="I14" s="26">
        <f t="shared" ref="I14:I23" si="9">IF(H14&lt;&gt;0,1,0)+IF(G14&lt;&gt;0,1,0)+IF(F14&lt;&gt;0,1,0)</f>
        <v>1</v>
      </c>
      <c r="J14" s="24"/>
      <c r="K14" s="24"/>
      <c r="L14" s="25" t="s">
        <v>185</v>
      </c>
      <c r="M14" s="26">
        <f t="shared" ref="M14:M23" si="10">IF(L14&lt;&gt;0,1,0)+IF(K14&lt;&gt;0,1,0)+IF(J14&lt;&gt;0,1,0)</f>
        <v>1</v>
      </c>
      <c r="N14" s="24"/>
      <c r="O14" s="23" t="s">
        <v>186</v>
      </c>
      <c r="P14" s="25" t="s">
        <v>187</v>
      </c>
      <c r="Q14" s="26">
        <f>IF(P14&lt;&gt;0,1,0)+IF(O14&lt;&gt;0,1,0)+IF(N14&lt;&gt;0,1,0)</f>
        <v>2</v>
      </c>
      <c r="R14" s="24"/>
      <c r="S14" s="24"/>
      <c r="T14" s="45" t="s">
        <v>188</v>
      </c>
      <c r="U14" s="26">
        <f t="shared" ref="U14:U23" si="11">IF(T14&lt;&gt;0,1,0)+IF(S14&lt;&gt;0,1,0)+IF(R14&lt;&gt;0,1,0)</f>
        <v>1</v>
      </c>
      <c r="V14" s="41">
        <f t="shared" ref="V14:V23" si="12">SUM(U14,Q14,M14,I14,E14)</f>
        <v>6</v>
      </c>
      <c r="W14" s="41">
        <f>V14+'НОО 1 полугодие'!R14</f>
        <v>9</v>
      </c>
      <c r="X14" s="42">
        <v>170.0</v>
      </c>
      <c r="Y14" s="41">
        <f t="shared" ref="Y14:Y23" si="13">100*W14/X14</f>
        <v>5.294117647</v>
      </c>
      <c r="Z14" s="11"/>
    </row>
    <row r="15" ht="27.75" customHeight="1">
      <c r="A15" s="12" t="s">
        <v>189</v>
      </c>
      <c r="B15" s="24"/>
      <c r="C15" s="24"/>
      <c r="D15" s="23" t="s">
        <v>190</v>
      </c>
      <c r="E15" s="26">
        <f t="shared" si="8"/>
        <v>1</v>
      </c>
      <c r="F15" s="24"/>
      <c r="G15" s="24"/>
      <c r="H15" s="24"/>
      <c r="I15" s="26">
        <f t="shared" si="9"/>
        <v>0</v>
      </c>
      <c r="J15" s="24"/>
      <c r="K15" s="24"/>
      <c r="L15" s="23" t="s">
        <v>191</v>
      </c>
      <c r="M15" s="26">
        <f t="shared" si="10"/>
        <v>1</v>
      </c>
      <c r="N15" s="24"/>
      <c r="O15" s="23" t="s">
        <v>192</v>
      </c>
      <c r="P15" s="24"/>
      <c r="Q15" s="46">
        <v>2.0</v>
      </c>
      <c r="R15" s="24"/>
      <c r="S15" s="24"/>
      <c r="T15" s="47" t="s">
        <v>193</v>
      </c>
      <c r="U15" s="26">
        <f t="shared" si="11"/>
        <v>1</v>
      </c>
      <c r="V15" s="41">
        <f t="shared" si="12"/>
        <v>5</v>
      </c>
      <c r="W15" s="41">
        <f>V15+'НОО 1 полугодие'!R15</f>
        <v>8</v>
      </c>
      <c r="X15" s="42">
        <v>136.0</v>
      </c>
      <c r="Y15" s="41">
        <f t="shared" si="13"/>
        <v>5.882352941</v>
      </c>
      <c r="Z15" s="11"/>
    </row>
    <row r="16" ht="34.5" customHeight="1">
      <c r="A16" s="17" t="s">
        <v>194</v>
      </c>
      <c r="B16" s="30"/>
      <c r="C16" s="30"/>
      <c r="D16" s="30"/>
      <c r="E16" s="26">
        <f t="shared" si="8"/>
        <v>0</v>
      </c>
      <c r="F16" s="30"/>
      <c r="G16" s="30"/>
      <c r="H16" s="31"/>
      <c r="I16" s="26">
        <f t="shared" si="9"/>
        <v>0</v>
      </c>
      <c r="J16" s="30"/>
      <c r="K16" s="30"/>
      <c r="L16" s="33" t="s">
        <v>195</v>
      </c>
      <c r="M16" s="26">
        <f t="shared" si="10"/>
        <v>1</v>
      </c>
      <c r="N16" s="30"/>
      <c r="O16" s="33"/>
      <c r="P16" s="27"/>
      <c r="Q16" s="26">
        <f t="shared" ref="Q16:Q23" si="14">IF(P16&lt;&gt;0,1,0)+IF(O16&lt;&gt;0,1,0)+IF(N16&lt;&gt;0,1,0)</f>
        <v>0</v>
      </c>
      <c r="R16" s="30"/>
      <c r="S16" s="30"/>
      <c r="T16" s="48" t="s">
        <v>196</v>
      </c>
      <c r="U16" s="26">
        <f t="shared" si="11"/>
        <v>1</v>
      </c>
      <c r="V16" s="41">
        <f t="shared" si="12"/>
        <v>2</v>
      </c>
      <c r="W16" s="41">
        <f>V16+'НОО 1 полугодие'!R16</f>
        <v>4</v>
      </c>
      <c r="X16" s="42">
        <v>68.0</v>
      </c>
      <c r="Y16" s="41">
        <f t="shared" si="13"/>
        <v>5.882352941</v>
      </c>
      <c r="Z16" s="11"/>
    </row>
    <row r="17" ht="17.25" customHeight="1">
      <c r="A17" s="12" t="s">
        <v>197</v>
      </c>
      <c r="B17" s="24"/>
      <c r="C17" s="24"/>
      <c r="D17" s="31"/>
      <c r="E17" s="26">
        <f t="shared" si="8"/>
        <v>0</v>
      </c>
      <c r="F17" s="24"/>
      <c r="G17" s="24"/>
      <c r="H17" s="25" t="s">
        <v>198</v>
      </c>
      <c r="I17" s="26">
        <f t="shared" si="9"/>
        <v>1</v>
      </c>
      <c r="J17" s="24"/>
      <c r="K17" s="24"/>
      <c r="L17" s="32" t="s">
        <v>199</v>
      </c>
      <c r="M17" s="26">
        <f t="shared" si="10"/>
        <v>1</v>
      </c>
      <c r="N17" s="24"/>
      <c r="O17" s="23" t="s">
        <v>200</v>
      </c>
      <c r="P17" s="27"/>
      <c r="Q17" s="26">
        <f t="shared" si="14"/>
        <v>1</v>
      </c>
      <c r="R17" s="24"/>
      <c r="S17" s="24"/>
      <c r="T17" s="48" t="s">
        <v>201</v>
      </c>
      <c r="U17" s="26">
        <f t="shared" si="11"/>
        <v>1</v>
      </c>
      <c r="V17" s="41">
        <f t="shared" si="12"/>
        <v>4</v>
      </c>
      <c r="W17" s="41">
        <f>V17+'НОО 1 полугодие'!R17</f>
        <v>7</v>
      </c>
      <c r="X17" s="42">
        <v>136.0</v>
      </c>
      <c r="Y17" s="41">
        <f t="shared" si="13"/>
        <v>5.147058824</v>
      </c>
      <c r="Z17" s="11"/>
    </row>
    <row r="18" ht="17.25" customHeight="1">
      <c r="A18" s="12" t="s">
        <v>202</v>
      </c>
      <c r="B18" s="24"/>
      <c r="C18" s="24"/>
      <c r="D18" s="23" t="s">
        <v>203</v>
      </c>
      <c r="E18" s="26">
        <f t="shared" si="8"/>
        <v>1</v>
      </c>
      <c r="F18" s="24"/>
      <c r="G18" s="24"/>
      <c r="H18" s="24"/>
      <c r="I18" s="26">
        <f t="shared" si="9"/>
        <v>0</v>
      </c>
      <c r="J18" s="24"/>
      <c r="K18" s="24"/>
      <c r="L18" s="24"/>
      <c r="M18" s="26">
        <f t="shared" si="10"/>
        <v>0</v>
      </c>
      <c r="N18" s="24"/>
      <c r="O18" s="24"/>
      <c r="P18" s="24"/>
      <c r="Q18" s="26">
        <f t="shared" si="14"/>
        <v>0</v>
      </c>
      <c r="R18" s="24"/>
      <c r="S18" s="24"/>
      <c r="T18" s="48" t="s">
        <v>204</v>
      </c>
      <c r="U18" s="26">
        <f t="shared" si="11"/>
        <v>1</v>
      </c>
      <c r="V18" s="41">
        <f t="shared" si="12"/>
        <v>2</v>
      </c>
      <c r="W18" s="41">
        <f>V18+'НОО 1 полугодие'!R18</f>
        <v>4</v>
      </c>
      <c r="X18" s="42">
        <v>68.0</v>
      </c>
      <c r="Y18" s="41">
        <f t="shared" si="13"/>
        <v>5.882352941</v>
      </c>
      <c r="Z18" s="11"/>
    </row>
    <row r="19" ht="17.25" customHeight="1">
      <c r="A19" s="29" t="s">
        <v>39</v>
      </c>
      <c r="B19" s="24"/>
      <c r="C19" s="24"/>
      <c r="D19" s="24"/>
      <c r="E19" s="26">
        <f t="shared" si="8"/>
        <v>0</v>
      </c>
      <c r="F19" s="24"/>
      <c r="G19" s="24"/>
      <c r="H19" s="24"/>
      <c r="I19" s="26">
        <f t="shared" si="9"/>
        <v>0</v>
      </c>
      <c r="J19" s="24"/>
      <c r="K19" s="24"/>
      <c r="L19" s="24"/>
      <c r="M19" s="26">
        <f t="shared" si="10"/>
        <v>0</v>
      </c>
      <c r="N19" s="24"/>
      <c r="O19" s="24"/>
      <c r="P19" s="24"/>
      <c r="Q19" s="26">
        <f t="shared" si="14"/>
        <v>0</v>
      </c>
      <c r="R19" s="24"/>
      <c r="S19" s="24"/>
      <c r="T19" s="49" t="s">
        <v>205</v>
      </c>
      <c r="U19" s="26">
        <f t="shared" si="11"/>
        <v>1</v>
      </c>
      <c r="V19" s="41">
        <f t="shared" si="12"/>
        <v>1</v>
      </c>
      <c r="W19" s="41">
        <f>V19+'НОО 1 полугодие'!R19</f>
        <v>1</v>
      </c>
      <c r="X19" s="42">
        <v>34.0</v>
      </c>
      <c r="Y19" s="41">
        <f t="shared" si="13"/>
        <v>2.941176471</v>
      </c>
      <c r="Z19" s="11"/>
    </row>
    <row r="20" ht="34.5" customHeight="1">
      <c r="A20" s="17" t="s">
        <v>206</v>
      </c>
      <c r="B20" s="30"/>
      <c r="C20" s="30"/>
      <c r="D20" s="30"/>
      <c r="E20" s="26">
        <f t="shared" si="8"/>
        <v>0</v>
      </c>
      <c r="F20" s="30"/>
      <c r="G20" s="30"/>
      <c r="H20" s="30"/>
      <c r="I20" s="26">
        <f t="shared" si="9"/>
        <v>0</v>
      </c>
      <c r="J20" s="30"/>
      <c r="K20" s="30"/>
      <c r="L20" s="30"/>
      <c r="M20" s="26">
        <f t="shared" si="10"/>
        <v>0</v>
      </c>
      <c r="N20" s="30"/>
      <c r="O20" s="30"/>
      <c r="P20" s="30"/>
      <c r="Q20" s="26">
        <f t="shared" si="14"/>
        <v>0</v>
      </c>
      <c r="R20" s="30"/>
      <c r="S20" s="30"/>
      <c r="T20" s="49" t="s">
        <v>207</v>
      </c>
      <c r="U20" s="26">
        <f t="shared" si="11"/>
        <v>1</v>
      </c>
      <c r="V20" s="41">
        <f t="shared" si="12"/>
        <v>1</v>
      </c>
      <c r="W20" s="41">
        <f>V20+'НОО 1 полугодие'!R20</f>
        <v>1</v>
      </c>
      <c r="X20" s="42">
        <v>34.0</v>
      </c>
      <c r="Y20" s="41">
        <f t="shared" si="13"/>
        <v>2.941176471</v>
      </c>
      <c r="Z20" s="11"/>
    </row>
    <row r="21" ht="17.25" customHeight="1">
      <c r="A21" s="12" t="s">
        <v>208</v>
      </c>
      <c r="B21" s="24"/>
      <c r="C21" s="24"/>
      <c r="D21" s="24"/>
      <c r="E21" s="26">
        <f t="shared" si="8"/>
        <v>0</v>
      </c>
      <c r="F21" s="24"/>
      <c r="G21" s="24"/>
      <c r="H21" s="24"/>
      <c r="I21" s="26">
        <f t="shared" si="9"/>
        <v>0</v>
      </c>
      <c r="J21" s="24"/>
      <c r="K21" s="24"/>
      <c r="L21" s="24"/>
      <c r="M21" s="26">
        <f t="shared" si="10"/>
        <v>0</v>
      </c>
      <c r="N21" s="24"/>
      <c r="O21" s="24"/>
      <c r="P21" s="24"/>
      <c r="Q21" s="26">
        <f t="shared" si="14"/>
        <v>0</v>
      </c>
      <c r="R21" s="24"/>
      <c r="S21" s="24"/>
      <c r="T21" s="49" t="s">
        <v>209</v>
      </c>
      <c r="U21" s="26">
        <f t="shared" si="11"/>
        <v>1</v>
      </c>
      <c r="V21" s="41">
        <f t="shared" si="12"/>
        <v>1</v>
      </c>
      <c r="W21" s="41">
        <f>V21+'НОО 1 полугодие'!R21</f>
        <v>1</v>
      </c>
      <c r="X21" s="42">
        <v>34.0</v>
      </c>
      <c r="Y21" s="41">
        <f t="shared" si="13"/>
        <v>2.941176471</v>
      </c>
      <c r="Z21" s="11"/>
    </row>
    <row r="22" ht="17.25" customHeight="1">
      <c r="A22" s="12" t="s">
        <v>210</v>
      </c>
      <c r="B22" s="24"/>
      <c r="C22" s="24"/>
      <c r="D22" s="24"/>
      <c r="E22" s="26">
        <f t="shared" si="8"/>
        <v>0</v>
      </c>
      <c r="F22" s="24"/>
      <c r="G22" s="24"/>
      <c r="H22" s="24"/>
      <c r="I22" s="26">
        <f t="shared" si="9"/>
        <v>0</v>
      </c>
      <c r="J22" s="24"/>
      <c r="K22" s="24"/>
      <c r="L22" s="24"/>
      <c r="M22" s="26">
        <f t="shared" si="10"/>
        <v>0</v>
      </c>
      <c r="N22" s="24"/>
      <c r="O22" s="24"/>
      <c r="P22" s="24"/>
      <c r="Q22" s="26">
        <f t="shared" si="14"/>
        <v>0</v>
      </c>
      <c r="R22" s="24"/>
      <c r="S22" s="24"/>
      <c r="T22" s="49" t="s">
        <v>177</v>
      </c>
      <c r="U22" s="26">
        <f t="shared" si="11"/>
        <v>1</v>
      </c>
      <c r="V22" s="41">
        <f t="shared" si="12"/>
        <v>1</v>
      </c>
      <c r="W22" s="41">
        <f>V22+'НОО 1 полугодие'!R23</f>
        <v>1</v>
      </c>
      <c r="X22" s="44">
        <v>68.0</v>
      </c>
      <c r="Y22" s="41">
        <f t="shared" si="13"/>
        <v>1.470588235</v>
      </c>
      <c r="Z22" s="11"/>
    </row>
    <row r="23" ht="17.25" customHeight="1">
      <c r="A23" s="29" t="s">
        <v>65</v>
      </c>
      <c r="B23" s="24"/>
      <c r="C23" s="24"/>
      <c r="D23" s="24"/>
      <c r="E23" s="26">
        <f t="shared" si="8"/>
        <v>0</v>
      </c>
      <c r="F23" s="24"/>
      <c r="G23" s="24"/>
      <c r="H23" s="24"/>
      <c r="I23" s="26">
        <f t="shared" si="9"/>
        <v>0</v>
      </c>
      <c r="J23" s="24"/>
      <c r="K23" s="24"/>
      <c r="L23" s="24"/>
      <c r="M23" s="26">
        <f t="shared" si="10"/>
        <v>0</v>
      </c>
      <c r="N23" s="24"/>
      <c r="O23" s="24"/>
      <c r="P23" s="24"/>
      <c r="Q23" s="26">
        <f t="shared" si="14"/>
        <v>0</v>
      </c>
      <c r="R23" s="24"/>
      <c r="S23" s="24"/>
      <c r="T23" s="49" t="s">
        <v>211</v>
      </c>
      <c r="U23" s="26">
        <f t="shared" si="11"/>
        <v>1</v>
      </c>
      <c r="V23" s="41">
        <f t="shared" si="12"/>
        <v>1</v>
      </c>
      <c r="W23" s="41">
        <f>V23+'НОО 1 полугодие'!R23</f>
        <v>1</v>
      </c>
      <c r="X23" s="44">
        <v>34.0</v>
      </c>
      <c r="Y23" s="41">
        <f t="shared" si="13"/>
        <v>2.941176471</v>
      </c>
      <c r="Z23" s="11"/>
    </row>
    <row r="24" ht="17.25" customHeight="1">
      <c r="A24" s="22" t="s">
        <v>66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1"/>
    </row>
    <row r="25" ht="17.25" customHeight="1">
      <c r="A25" s="12" t="s">
        <v>212</v>
      </c>
      <c r="B25" s="24"/>
      <c r="C25" s="24"/>
      <c r="D25" s="25" t="s">
        <v>213</v>
      </c>
      <c r="E25" s="26">
        <f t="shared" ref="E25:E34" si="15">IF(D25&lt;&gt;0,1,0)+IF(C25&lt;&gt;0,1,0)+IF(B25&lt;&gt;0,1,0)</f>
        <v>1</v>
      </c>
      <c r="F25" s="24"/>
      <c r="G25" s="24"/>
      <c r="H25" s="25" t="s">
        <v>214</v>
      </c>
      <c r="I25" s="26">
        <f t="shared" ref="I25:I34" si="16">IF(H25&lt;&gt;0,1,0)+IF(G25&lt;&gt;0,1,0)+IF(F25&lt;&gt;0,1,0)</f>
        <v>1</v>
      </c>
      <c r="J25" s="24"/>
      <c r="K25" s="24"/>
      <c r="L25" s="31"/>
      <c r="M25" s="26">
        <f t="shared" ref="M25:M34" si="17">IF(L25&lt;&gt;0,1,0)+IF(K25&lt;&gt;0,1,0)+IF(J25&lt;&gt;0,1,0)</f>
        <v>0</v>
      </c>
      <c r="N25" s="24"/>
      <c r="O25" s="23" t="s">
        <v>215</v>
      </c>
      <c r="P25" s="25" t="s">
        <v>216</v>
      </c>
      <c r="Q25" s="26">
        <f>IF(P25&lt;&gt;0,1,0)+IF(O25&lt;&gt;0,1,0)+IF(N25&lt;&gt;0,1,0)</f>
        <v>2</v>
      </c>
      <c r="R25" s="24"/>
      <c r="S25" s="24"/>
      <c r="T25" s="32" t="s">
        <v>217</v>
      </c>
      <c r="U25" s="26">
        <f t="shared" ref="U25:U34" si="18">IF(T25&lt;&gt;0,1,0)+IF(S25&lt;&gt;0,1,0)+IF(R25&lt;&gt;0,1,0)</f>
        <v>1</v>
      </c>
      <c r="V25" s="41">
        <f t="shared" ref="V25:V34" si="19">SUM(U25,Q25,M25,I25,E25)</f>
        <v>5</v>
      </c>
      <c r="W25" s="41">
        <f>V25+'НОО 1 полугодие'!R25</f>
        <v>8</v>
      </c>
      <c r="X25" s="42">
        <v>170.0</v>
      </c>
      <c r="Y25" s="41">
        <f t="shared" ref="Y25:Y34" si="20">100*W25/X25</f>
        <v>4.705882353</v>
      </c>
      <c r="Z25" s="11"/>
    </row>
    <row r="26" ht="26.25" customHeight="1">
      <c r="A26" s="12" t="s">
        <v>218</v>
      </c>
      <c r="B26" s="24"/>
      <c r="C26" s="24"/>
      <c r="D26" s="24"/>
      <c r="E26" s="26">
        <f t="shared" si="15"/>
        <v>0</v>
      </c>
      <c r="F26" s="24"/>
      <c r="G26" s="24"/>
      <c r="H26" s="24"/>
      <c r="I26" s="26">
        <f t="shared" si="16"/>
        <v>0</v>
      </c>
      <c r="J26" s="24"/>
      <c r="K26" s="24"/>
      <c r="L26" s="23" t="s">
        <v>219</v>
      </c>
      <c r="M26" s="26">
        <f t="shared" si="17"/>
        <v>1</v>
      </c>
      <c r="N26" s="24"/>
      <c r="O26" s="23" t="s">
        <v>220</v>
      </c>
      <c r="P26" s="24"/>
      <c r="Q26" s="46">
        <v>2.0</v>
      </c>
      <c r="R26" s="24"/>
      <c r="S26" s="24"/>
      <c r="T26" s="32" t="s">
        <v>221</v>
      </c>
      <c r="U26" s="26">
        <f t="shared" si="18"/>
        <v>1</v>
      </c>
      <c r="V26" s="41">
        <f t="shared" si="19"/>
        <v>4</v>
      </c>
      <c r="W26" s="41">
        <f>V26+'НОО 1 полугодие'!R26</f>
        <v>7</v>
      </c>
      <c r="X26" s="42">
        <v>136.0</v>
      </c>
      <c r="Y26" s="41">
        <f t="shared" si="20"/>
        <v>5.147058824</v>
      </c>
      <c r="Z26" s="11"/>
    </row>
    <row r="27" ht="17.25" customHeight="1">
      <c r="A27" s="17" t="s">
        <v>222</v>
      </c>
      <c r="B27" s="30"/>
      <c r="C27" s="30"/>
      <c r="D27" s="30"/>
      <c r="E27" s="26">
        <f t="shared" si="15"/>
        <v>0</v>
      </c>
      <c r="F27" s="30"/>
      <c r="G27" s="30"/>
      <c r="H27" s="31"/>
      <c r="I27" s="26">
        <f t="shared" si="16"/>
        <v>0</v>
      </c>
      <c r="J27" s="30"/>
      <c r="K27" s="30"/>
      <c r="L27" s="33" t="s">
        <v>223</v>
      </c>
      <c r="M27" s="26">
        <f t="shared" si="17"/>
        <v>1</v>
      </c>
      <c r="N27" s="30"/>
      <c r="O27" s="30"/>
      <c r="P27" s="27"/>
      <c r="Q27" s="26">
        <f t="shared" ref="Q27:Q34" si="21">IF(P27&lt;&gt;0,1,0)+IF(O27&lt;&gt;0,1,0)+IF(N27&lt;&gt;0,1,0)</f>
        <v>0</v>
      </c>
      <c r="R27" s="30"/>
      <c r="S27" s="30"/>
      <c r="T27" s="32" t="s">
        <v>196</v>
      </c>
      <c r="U27" s="26">
        <f t="shared" si="18"/>
        <v>1</v>
      </c>
      <c r="V27" s="41">
        <f t="shared" si="19"/>
        <v>2</v>
      </c>
      <c r="W27" s="41">
        <f>V27+'НОО 1 полугодие'!R27</f>
        <v>4</v>
      </c>
      <c r="X27" s="42">
        <v>68.0</v>
      </c>
      <c r="Y27" s="41">
        <f t="shared" si="20"/>
        <v>5.882352941</v>
      </c>
      <c r="Z27" s="11"/>
    </row>
    <row r="28" ht="17.25" customHeight="1">
      <c r="A28" s="12" t="s">
        <v>224</v>
      </c>
      <c r="B28" s="24"/>
      <c r="C28" s="24"/>
      <c r="D28" s="25" t="s">
        <v>225</v>
      </c>
      <c r="E28" s="26">
        <f t="shared" si="15"/>
        <v>1</v>
      </c>
      <c r="F28" s="24"/>
      <c r="G28" s="24"/>
      <c r="H28" s="25" t="s">
        <v>184</v>
      </c>
      <c r="I28" s="26">
        <f t="shared" si="16"/>
        <v>1</v>
      </c>
      <c r="J28" s="24"/>
      <c r="K28" s="24"/>
      <c r="L28" s="32" t="s">
        <v>226</v>
      </c>
      <c r="M28" s="26">
        <f t="shared" si="17"/>
        <v>1</v>
      </c>
      <c r="N28" s="24"/>
      <c r="O28" s="23" t="s">
        <v>227</v>
      </c>
      <c r="P28" s="27"/>
      <c r="Q28" s="26">
        <f t="shared" si="21"/>
        <v>1</v>
      </c>
      <c r="R28" s="24"/>
      <c r="S28" s="24"/>
      <c r="T28" s="32" t="s">
        <v>228</v>
      </c>
      <c r="U28" s="26">
        <f t="shared" si="18"/>
        <v>1</v>
      </c>
      <c r="V28" s="41">
        <f t="shared" si="19"/>
        <v>5</v>
      </c>
      <c r="W28" s="41">
        <f>V28+'НОО 1 полугодие'!R28</f>
        <v>8</v>
      </c>
      <c r="X28" s="42">
        <v>136.0</v>
      </c>
      <c r="Y28" s="41">
        <f t="shared" si="20"/>
        <v>5.882352941</v>
      </c>
      <c r="Z28" s="11"/>
    </row>
    <row r="29" ht="17.25" customHeight="1">
      <c r="A29" s="12" t="s">
        <v>229</v>
      </c>
      <c r="B29" s="24"/>
      <c r="C29" s="24"/>
      <c r="D29" s="23" t="s">
        <v>203</v>
      </c>
      <c r="E29" s="26">
        <f t="shared" si="15"/>
        <v>1</v>
      </c>
      <c r="F29" s="24"/>
      <c r="G29" s="24"/>
      <c r="H29" s="24"/>
      <c r="I29" s="26">
        <f t="shared" si="16"/>
        <v>0</v>
      </c>
      <c r="J29" s="24"/>
      <c r="K29" s="24"/>
      <c r="L29" s="24"/>
      <c r="M29" s="26">
        <f t="shared" si="17"/>
        <v>0</v>
      </c>
      <c r="N29" s="24"/>
      <c r="O29" s="24"/>
      <c r="P29" s="23" t="s">
        <v>230</v>
      </c>
      <c r="Q29" s="26">
        <f t="shared" si="21"/>
        <v>1</v>
      </c>
      <c r="R29" s="24"/>
      <c r="S29" s="24"/>
      <c r="T29" s="32" t="s">
        <v>204</v>
      </c>
      <c r="U29" s="26">
        <f t="shared" si="18"/>
        <v>1</v>
      </c>
      <c r="V29" s="41">
        <f t="shared" si="19"/>
        <v>3</v>
      </c>
      <c r="W29" s="41">
        <f>V29+'НОО 1 полугодие'!R29</f>
        <v>5</v>
      </c>
      <c r="X29" s="42">
        <v>68.0</v>
      </c>
      <c r="Y29" s="41">
        <f t="shared" si="20"/>
        <v>7.352941176</v>
      </c>
      <c r="Z29" s="11"/>
    </row>
    <row r="30" ht="17.25" customHeight="1">
      <c r="A30" s="29" t="s">
        <v>39</v>
      </c>
      <c r="B30" s="24"/>
      <c r="C30" s="24"/>
      <c r="D30" s="24"/>
      <c r="E30" s="26">
        <f t="shared" si="15"/>
        <v>0</v>
      </c>
      <c r="F30" s="24"/>
      <c r="G30" s="24"/>
      <c r="H30" s="24"/>
      <c r="I30" s="26">
        <f t="shared" si="16"/>
        <v>0</v>
      </c>
      <c r="J30" s="24"/>
      <c r="K30" s="24"/>
      <c r="L30" s="24"/>
      <c r="M30" s="26">
        <f t="shared" si="17"/>
        <v>0</v>
      </c>
      <c r="N30" s="24"/>
      <c r="O30" s="24"/>
      <c r="P30" s="24"/>
      <c r="Q30" s="26">
        <f t="shared" si="21"/>
        <v>0</v>
      </c>
      <c r="R30" s="24"/>
      <c r="S30" s="24"/>
      <c r="T30" s="50" t="s">
        <v>205</v>
      </c>
      <c r="U30" s="26">
        <f t="shared" si="18"/>
        <v>1</v>
      </c>
      <c r="V30" s="41">
        <f t="shared" si="19"/>
        <v>1</v>
      </c>
      <c r="W30" s="41">
        <f>V30+'НОО 1 полугодие'!R30</f>
        <v>1</v>
      </c>
      <c r="X30" s="42">
        <v>34.0</v>
      </c>
      <c r="Y30" s="41">
        <f t="shared" si="20"/>
        <v>2.941176471</v>
      </c>
      <c r="Z30" s="11"/>
    </row>
    <row r="31" ht="17.25" customHeight="1">
      <c r="A31" s="17" t="s">
        <v>231</v>
      </c>
      <c r="B31" s="30"/>
      <c r="C31" s="30"/>
      <c r="D31" s="30"/>
      <c r="E31" s="26">
        <f t="shared" si="15"/>
        <v>0</v>
      </c>
      <c r="F31" s="30"/>
      <c r="G31" s="30"/>
      <c r="H31" s="30"/>
      <c r="I31" s="26">
        <f t="shared" si="16"/>
        <v>0</v>
      </c>
      <c r="J31" s="30"/>
      <c r="K31" s="30"/>
      <c r="L31" s="30"/>
      <c r="M31" s="26">
        <f t="shared" si="17"/>
        <v>0</v>
      </c>
      <c r="N31" s="30"/>
      <c r="O31" s="30"/>
      <c r="P31" s="30"/>
      <c r="Q31" s="26">
        <f t="shared" si="21"/>
        <v>0</v>
      </c>
      <c r="R31" s="30"/>
      <c r="S31" s="30"/>
      <c r="T31" s="51" t="s">
        <v>207</v>
      </c>
      <c r="U31" s="26">
        <f t="shared" si="18"/>
        <v>1</v>
      </c>
      <c r="V31" s="41">
        <f t="shared" si="19"/>
        <v>1</v>
      </c>
      <c r="W31" s="41">
        <f>V31+'НОО 1 полугодие'!R31</f>
        <v>1</v>
      </c>
      <c r="X31" s="42">
        <v>34.0</v>
      </c>
      <c r="Y31" s="41">
        <f t="shared" si="20"/>
        <v>2.941176471</v>
      </c>
      <c r="Z31" s="11"/>
    </row>
    <row r="32" ht="17.25" customHeight="1">
      <c r="A32" s="12" t="s">
        <v>232</v>
      </c>
      <c r="B32" s="24"/>
      <c r="C32" s="24"/>
      <c r="D32" s="24"/>
      <c r="E32" s="26">
        <f t="shared" si="15"/>
        <v>0</v>
      </c>
      <c r="F32" s="24"/>
      <c r="G32" s="24"/>
      <c r="H32" s="24"/>
      <c r="I32" s="26">
        <f t="shared" si="16"/>
        <v>0</v>
      </c>
      <c r="J32" s="24"/>
      <c r="K32" s="24"/>
      <c r="L32" s="24"/>
      <c r="M32" s="26">
        <f t="shared" si="17"/>
        <v>0</v>
      </c>
      <c r="N32" s="24"/>
      <c r="O32" s="24"/>
      <c r="P32" s="24"/>
      <c r="Q32" s="26">
        <f t="shared" si="21"/>
        <v>0</v>
      </c>
      <c r="R32" s="24"/>
      <c r="S32" s="24"/>
      <c r="T32" s="50" t="s">
        <v>209</v>
      </c>
      <c r="U32" s="26">
        <f t="shared" si="18"/>
        <v>1</v>
      </c>
      <c r="V32" s="41">
        <f t="shared" si="19"/>
        <v>1</v>
      </c>
      <c r="W32" s="41">
        <f>V32+'НОО 1 полугодие'!R32</f>
        <v>1</v>
      </c>
      <c r="X32" s="42">
        <v>34.0</v>
      </c>
      <c r="Y32" s="41">
        <f t="shared" si="20"/>
        <v>2.941176471</v>
      </c>
      <c r="Z32" s="11"/>
    </row>
    <row r="33" ht="17.25" customHeight="1">
      <c r="A33" s="12" t="s">
        <v>233</v>
      </c>
      <c r="B33" s="24"/>
      <c r="C33" s="24"/>
      <c r="D33" s="24"/>
      <c r="E33" s="26">
        <f t="shared" si="15"/>
        <v>0</v>
      </c>
      <c r="F33" s="24"/>
      <c r="G33" s="24"/>
      <c r="H33" s="24"/>
      <c r="I33" s="26">
        <f t="shared" si="16"/>
        <v>0</v>
      </c>
      <c r="J33" s="24"/>
      <c r="K33" s="24"/>
      <c r="L33" s="24"/>
      <c r="M33" s="26">
        <f t="shared" si="17"/>
        <v>0</v>
      </c>
      <c r="N33" s="24"/>
      <c r="O33" s="24"/>
      <c r="P33" s="24"/>
      <c r="Q33" s="26">
        <f t="shared" si="21"/>
        <v>0</v>
      </c>
      <c r="R33" s="24"/>
      <c r="S33" s="24"/>
      <c r="T33" s="50" t="s">
        <v>234</v>
      </c>
      <c r="U33" s="26">
        <f t="shared" si="18"/>
        <v>1</v>
      </c>
      <c r="V33" s="41">
        <f t="shared" si="19"/>
        <v>1</v>
      </c>
      <c r="W33" s="41">
        <f>V33+'НОО 1 полугодие'!R33</f>
        <v>1</v>
      </c>
      <c r="X33" s="44">
        <v>68.0</v>
      </c>
      <c r="Y33" s="41">
        <f t="shared" si="20"/>
        <v>1.470588235</v>
      </c>
      <c r="Z33" s="11"/>
    </row>
    <row r="34" ht="17.25" customHeight="1">
      <c r="A34" s="29" t="s">
        <v>65</v>
      </c>
      <c r="B34" s="24"/>
      <c r="C34" s="24"/>
      <c r="D34" s="24"/>
      <c r="E34" s="26">
        <f t="shared" si="15"/>
        <v>0</v>
      </c>
      <c r="F34" s="24"/>
      <c r="G34" s="24"/>
      <c r="H34" s="24"/>
      <c r="I34" s="26">
        <f t="shared" si="16"/>
        <v>0</v>
      </c>
      <c r="J34" s="24"/>
      <c r="K34" s="24"/>
      <c r="L34" s="24"/>
      <c r="M34" s="26">
        <f t="shared" si="17"/>
        <v>0</v>
      </c>
      <c r="N34" s="24"/>
      <c r="O34" s="24"/>
      <c r="P34" s="24"/>
      <c r="Q34" s="26">
        <f t="shared" si="21"/>
        <v>0</v>
      </c>
      <c r="R34" s="24"/>
      <c r="S34" s="24"/>
      <c r="T34" s="50" t="s">
        <v>211</v>
      </c>
      <c r="U34" s="26">
        <f t="shared" si="18"/>
        <v>1</v>
      </c>
      <c r="V34" s="41">
        <f t="shared" si="19"/>
        <v>1</v>
      </c>
      <c r="W34" s="41">
        <f>V34+'НОО 1 полугодие'!R34</f>
        <v>1</v>
      </c>
      <c r="X34" s="44">
        <v>34.0</v>
      </c>
      <c r="Y34" s="41">
        <f t="shared" si="20"/>
        <v>2.941176471</v>
      </c>
      <c r="Z34" s="11"/>
    </row>
    <row r="35" ht="17.25" customHeight="1">
      <c r="A35" s="22" t="s">
        <v>77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/>
      <c r="Z35" s="11"/>
    </row>
    <row r="36" ht="17.25" customHeight="1">
      <c r="A36" s="12" t="s">
        <v>235</v>
      </c>
      <c r="B36" s="24"/>
      <c r="C36" s="24"/>
      <c r="D36" s="31"/>
      <c r="E36" s="26">
        <f t="shared" ref="E36:E45" si="22">IF(D36&lt;&gt;0,1,0)+IF(C36&lt;&gt;0,1,0)+IF(B36&lt;&gt;0,1,0)</f>
        <v>0</v>
      </c>
      <c r="F36" s="24"/>
      <c r="G36" s="24"/>
      <c r="H36" s="25" t="s">
        <v>236</v>
      </c>
      <c r="I36" s="26">
        <f t="shared" ref="I36:I45" si="23">IF(H36&lt;&gt;0,1,0)+IF(G36&lt;&gt;0,1,0)+IF(F36&lt;&gt;0,1,0)</f>
        <v>1</v>
      </c>
      <c r="J36" s="24"/>
      <c r="K36" s="24"/>
      <c r="L36" s="27"/>
      <c r="M36" s="26">
        <f t="shared" ref="M36:M45" si="24">IF(L36&lt;&gt;0,1,0)+IF(K36&lt;&gt;0,1,0)+IF(J36&lt;&gt;0,1,0)</f>
        <v>0</v>
      </c>
      <c r="N36" s="24"/>
      <c r="O36" s="23" t="s">
        <v>237</v>
      </c>
      <c r="P36" s="27"/>
      <c r="Q36" s="26">
        <f>IF(P36&lt;&gt;0,1,0)+IF(O36&lt;&gt;0,1,0)+IF(N36&lt;&gt;0,1,0)</f>
        <v>1</v>
      </c>
      <c r="R36" s="24"/>
      <c r="S36" s="24"/>
      <c r="T36" s="32" t="s">
        <v>238</v>
      </c>
      <c r="U36" s="26">
        <f t="shared" ref="U36:U45" si="25">IF(T36&lt;&gt;0,1,0)+IF(S36&lt;&gt;0,1,0)+IF(R36&lt;&gt;0,1,0)</f>
        <v>1</v>
      </c>
      <c r="V36" s="41">
        <f t="shared" ref="V36:V45" si="26">SUM(U36,Q36,M36,I36,E36)</f>
        <v>3</v>
      </c>
      <c r="W36" s="41">
        <f>V36+'НОО 1 полугодие'!R36</f>
        <v>6</v>
      </c>
      <c r="X36" s="42">
        <v>170.0</v>
      </c>
      <c r="Y36" s="41">
        <f t="shared" ref="Y36:Y45" si="27">100*W36/X36</f>
        <v>3.529411765</v>
      </c>
      <c r="Z36" s="11"/>
    </row>
    <row r="37" ht="30.0" customHeight="1">
      <c r="A37" s="12" t="s">
        <v>239</v>
      </c>
      <c r="B37" s="24"/>
      <c r="C37" s="24"/>
      <c r="D37" s="24"/>
      <c r="E37" s="26">
        <f t="shared" si="22"/>
        <v>0</v>
      </c>
      <c r="F37" s="24"/>
      <c r="G37" s="24"/>
      <c r="H37" s="23" t="s">
        <v>240</v>
      </c>
      <c r="I37" s="26">
        <f t="shared" si="23"/>
        <v>1</v>
      </c>
      <c r="J37" s="24"/>
      <c r="K37" s="24"/>
      <c r="L37" s="23" t="s">
        <v>241</v>
      </c>
      <c r="M37" s="26">
        <f t="shared" si="24"/>
        <v>1</v>
      </c>
      <c r="N37" s="24"/>
      <c r="O37" s="23" t="s">
        <v>242</v>
      </c>
      <c r="P37" s="24"/>
      <c r="Q37" s="46">
        <v>2.0</v>
      </c>
      <c r="R37" s="24"/>
      <c r="S37" s="24"/>
      <c r="T37" s="32" t="s">
        <v>243</v>
      </c>
      <c r="U37" s="26">
        <f t="shared" si="25"/>
        <v>1</v>
      </c>
      <c r="V37" s="41">
        <f t="shared" si="26"/>
        <v>5</v>
      </c>
      <c r="W37" s="41">
        <f>V37+'НОО 1 полугодие'!R37</f>
        <v>8</v>
      </c>
      <c r="X37" s="42">
        <v>136.0</v>
      </c>
      <c r="Y37" s="41">
        <f t="shared" si="27"/>
        <v>5.882352941</v>
      </c>
      <c r="Z37" s="11"/>
    </row>
    <row r="38" ht="34.5" customHeight="1">
      <c r="A38" s="17" t="s">
        <v>244</v>
      </c>
      <c r="B38" s="30"/>
      <c r="C38" s="30"/>
      <c r="D38" s="31"/>
      <c r="E38" s="26">
        <f t="shared" si="22"/>
        <v>0</v>
      </c>
      <c r="F38" s="30"/>
      <c r="G38" s="30"/>
      <c r="H38" s="30"/>
      <c r="I38" s="26">
        <f t="shared" si="23"/>
        <v>0</v>
      </c>
      <c r="J38" s="30"/>
      <c r="K38" s="30"/>
      <c r="L38" s="33" t="s">
        <v>223</v>
      </c>
      <c r="M38" s="26">
        <f t="shared" si="24"/>
        <v>1</v>
      </c>
      <c r="N38" s="30"/>
      <c r="O38" s="33"/>
      <c r="P38" s="27"/>
      <c r="Q38" s="26">
        <f t="shared" ref="Q38:Q45" si="28">IF(P38&lt;&gt;0,1,0)+IF(O38&lt;&gt;0,1,0)+IF(N38&lt;&gt;0,1,0)</f>
        <v>0</v>
      </c>
      <c r="R38" s="30"/>
      <c r="S38" s="30"/>
      <c r="T38" s="32" t="s">
        <v>196</v>
      </c>
      <c r="U38" s="26">
        <f t="shared" si="25"/>
        <v>1</v>
      </c>
      <c r="V38" s="41">
        <f t="shared" si="26"/>
        <v>2</v>
      </c>
      <c r="W38" s="41">
        <f>V38+'НОО 1 полугодие'!R38</f>
        <v>4</v>
      </c>
      <c r="X38" s="42">
        <v>68.0</v>
      </c>
      <c r="Y38" s="41">
        <f t="shared" si="27"/>
        <v>5.882352941</v>
      </c>
      <c r="Z38" s="11"/>
    </row>
    <row r="39" ht="17.25" customHeight="1">
      <c r="A39" s="12" t="s">
        <v>245</v>
      </c>
      <c r="B39" s="24"/>
      <c r="C39" s="24"/>
      <c r="D39" s="23" t="s">
        <v>246</v>
      </c>
      <c r="E39" s="26">
        <f t="shared" si="22"/>
        <v>1</v>
      </c>
      <c r="F39" s="24"/>
      <c r="G39" s="24"/>
      <c r="H39" s="23" t="s">
        <v>247</v>
      </c>
      <c r="I39" s="26">
        <f t="shared" si="23"/>
        <v>1</v>
      </c>
      <c r="J39" s="24"/>
      <c r="K39" s="24"/>
      <c r="L39" s="27"/>
      <c r="M39" s="26">
        <f t="shared" si="24"/>
        <v>0</v>
      </c>
      <c r="N39" s="24"/>
      <c r="O39" s="23" t="s">
        <v>248</v>
      </c>
      <c r="P39" s="27"/>
      <c r="Q39" s="26">
        <f t="shared" si="28"/>
        <v>1</v>
      </c>
      <c r="R39" s="24"/>
      <c r="S39" s="24"/>
      <c r="T39" s="32" t="s">
        <v>249</v>
      </c>
      <c r="U39" s="26">
        <f t="shared" si="25"/>
        <v>1</v>
      </c>
      <c r="V39" s="41">
        <f t="shared" si="26"/>
        <v>4</v>
      </c>
      <c r="W39" s="41">
        <f>V39+'НОО 1 полугодие'!R39</f>
        <v>5</v>
      </c>
      <c r="X39" s="42">
        <v>136.0</v>
      </c>
      <c r="Y39" s="41">
        <f t="shared" si="27"/>
        <v>3.676470588</v>
      </c>
      <c r="Z39" s="11"/>
    </row>
    <row r="40" ht="17.25" customHeight="1">
      <c r="A40" s="12" t="s">
        <v>250</v>
      </c>
      <c r="B40" s="24"/>
      <c r="C40" s="24"/>
      <c r="D40" s="24"/>
      <c r="E40" s="26">
        <f t="shared" si="22"/>
        <v>0</v>
      </c>
      <c r="F40" s="24"/>
      <c r="G40" s="24"/>
      <c r="H40" s="24"/>
      <c r="I40" s="26">
        <f t="shared" si="23"/>
        <v>0</v>
      </c>
      <c r="J40" s="24"/>
      <c r="K40" s="24"/>
      <c r="L40" s="24"/>
      <c r="M40" s="26">
        <f t="shared" si="24"/>
        <v>0</v>
      </c>
      <c r="N40" s="24"/>
      <c r="O40" s="24"/>
      <c r="P40" s="24"/>
      <c r="Q40" s="26">
        <f t="shared" si="28"/>
        <v>0</v>
      </c>
      <c r="R40" s="24"/>
      <c r="S40" s="24"/>
      <c r="T40" s="32" t="s">
        <v>217</v>
      </c>
      <c r="U40" s="26">
        <f t="shared" si="25"/>
        <v>1</v>
      </c>
      <c r="V40" s="41">
        <f t="shared" si="26"/>
        <v>1</v>
      </c>
      <c r="W40" s="41">
        <f>V40+'НОО 1 полугодие'!R40</f>
        <v>4</v>
      </c>
      <c r="X40" s="42">
        <v>68.0</v>
      </c>
      <c r="Y40" s="41">
        <f t="shared" si="27"/>
        <v>5.882352941</v>
      </c>
      <c r="Z40" s="11"/>
    </row>
    <row r="41" ht="17.25" customHeight="1">
      <c r="A41" s="29" t="s">
        <v>39</v>
      </c>
      <c r="B41" s="24"/>
      <c r="C41" s="24"/>
      <c r="D41" s="24"/>
      <c r="E41" s="26">
        <f t="shared" si="22"/>
        <v>0</v>
      </c>
      <c r="F41" s="24"/>
      <c r="G41" s="24"/>
      <c r="H41" s="24"/>
      <c r="I41" s="26">
        <f t="shared" si="23"/>
        <v>0</v>
      </c>
      <c r="J41" s="24"/>
      <c r="K41" s="24"/>
      <c r="L41" s="24"/>
      <c r="M41" s="26">
        <f t="shared" si="24"/>
        <v>0</v>
      </c>
      <c r="N41" s="24"/>
      <c r="O41" s="24"/>
      <c r="P41" s="24"/>
      <c r="Q41" s="26">
        <f t="shared" si="28"/>
        <v>0</v>
      </c>
      <c r="R41" s="24"/>
      <c r="S41" s="24"/>
      <c r="T41" s="50" t="s">
        <v>251</v>
      </c>
      <c r="U41" s="26">
        <f t="shared" si="25"/>
        <v>1</v>
      </c>
      <c r="V41" s="41">
        <f t="shared" si="26"/>
        <v>1</v>
      </c>
      <c r="W41" s="41">
        <f>V41+'НОО 1 полугодие'!R41</f>
        <v>1</v>
      </c>
      <c r="X41" s="42">
        <v>34.0</v>
      </c>
      <c r="Y41" s="41">
        <f t="shared" si="27"/>
        <v>2.941176471</v>
      </c>
      <c r="Z41" s="11"/>
    </row>
    <row r="42" ht="34.5" customHeight="1">
      <c r="A42" s="17" t="s">
        <v>252</v>
      </c>
      <c r="B42" s="30"/>
      <c r="C42" s="30"/>
      <c r="D42" s="30"/>
      <c r="E42" s="26">
        <f t="shared" si="22"/>
        <v>0</v>
      </c>
      <c r="F42" s="30"/>
      <c r="G42" s="30"/>
      <c r="H42" s="30"/>
      <c r="I42" s="26">
        <f t="shared" si="23"/>
        <v>0</v>
      </c>
      <c r="J42" s="30"/>
      <c r="K42" s="30"/>
      <c r="L42" s="30"/>
      <c r="M42" s="26">
        <f t="shared" si="24"/>
        <v>0</v>
      </c>
      <c r="N42" s="30"/>
      <c r="O42" s="30"/>
      <c r="P42" s="30"/>
      <c r="Q42" s="26">
        <f t="shared" si="28"/>
        <v>0</v>
      </c>
      <c r="R42" s="30"/>
      <c r="S42" s="30"/>
      <c r="T42" s="51" t="s">
        <v>205</v>
      </c>
      <c r="U42" s="26">
        <f t="shared" si="25"/>
        <v>1</v>
      </c>
      <c r="V42" s="41">
        <f t="shared" si="26"/>
        <v>1</v>
      </c>
      <c r="W42" s="41">
        <f>V42+'НОО 1 полугодие'!R42</f>
        <v>1</v>
      </c>
      <c r="X42" s="42">
        <v>34.0</v>
      </c>
      <c r="Y42" s="41">
        <f t="shared" si="27"/>
        <v>2.941176471</v>
      </c>
      <c r="Z42" s="11"/>
    </row>
    <row r="43" ht="17.25" customHeight="1">
      <c r="A43" s="12" t="s">
        <v>253</v>
      </c>
      <c r="B43" s="24"/>
      <c r="C43" s="24"/>
      <c r="D43" s="24"/>
      <c r="E43" s="26">
        <f t="shared" si="22"/>
        <v>0</v>
      </c>
      <c r="F43" s="24"/>
      <c r="G43" s="24"/>
      <c r="H43" s="24"/>
      <c r="I43" s="26">
        <f t="shared" si="23"/>
        <v>0</v>
      </c>
      <c r="J43" s="24"/>
      <c r="K43" s="24"/>
      <c r="L43" s="24"/>
      <c r="M43" s="26">
        <f t="shared" si="24"/>
        <v>0</v>
      </c>
      <c r="N43" s="24"/>
      <c r="O43" s="24"/>
      <c r="P43" s="24"/>
      <c r="Q43" s="26">
        <f t="shared" si="28"/>
        <v>0</v>
      </c>
      <c r="R43" s="24"/>
      <c r="S43" s="24"/>
      <c r="T43" s="50" t="s">
        <v>174</v>
      </c>
      <c r="U43" s="26">
        <f t="shared" si="25"/>
        <v>1</v>
      </c>
      <c r="V43" s="41">
        <f t="shared" si="26"/>
        <v>1</v>
      </c>
      <c r="W43" s="41">
        <f>V43+'НОО 1 полугодие'!R43</f>
        <v>1</v>
      </c>
      <c r="X43" s="42">
        <v>34.0</v>
      </c>
      <c r="Y43" s="41">
        <f t="shared" si="27"/>
        <v>2.941176471</v>
      </c>
      <c r="Z43" s="11"/>
    </row>
    <row r="44" ht="17.25" customHeight="1">
      <c r="A44" s="12" t="s">
        <v>254</v>
      </c>
      <c r="B44" s="24"/>
      <c r="C44" s="24"/>
      <c r="D44" s="24"/>
      <c r="E44" s="26">
        <f t="shared" si="22"/>
        <v>0</v>
      </c>
      <c r="F44" s="24"/>
      <c r="G44" s="24"/>
      <c r="H44" s="24"/>
      <c r="I44" s="26">
        <f t="shared" si="23"/>
        <v>0</v>
      </c>
      <c r="J44" s="24"/>
      <c r="K44" s="24"/>
      <c r="L44" s="24"/>
      <c r="M44" s="26">
        <f t="shared" si="24"/>
        <v>0</v>
      </c>
      <c r="N44" s="24"/>
      <c r="O44" s="24"/>
      <c r="P44" s="24"/>
      <c r="Q44" s="26">
        <f t="shared" si="28"/>
        <v>0</v>
      </c>
      <c r="R44" s="24"/>
      <c r="S44" s="24"/>
      <c r="T44" s="50" t="s">
        <v>255</v>
      </c>
      <c r="U44" s="26">
        <f t="shared" si="25"/>
        <v>1</v>
      </c>
      <c r="V44" s="41">
        <f t="shared" si="26"/>
        <v>1</v>
      </c>
      <c r="W44" s="41">
        <f>V44+'НОО 1 полугодие'!R45</f>
        <v>1</v>
      </c>
      <c r="X44" s="44">
        <v>68.0</v>
      </c>
      <c r="Y44" s="41">
        <f t="shared" si="27"/>
        <v>1.470588235</v>
      </c>
      <c r="Z44" s="11"/>
    </row>
    <row r="45" ht="17.25" customHeight="1">
      <c r="A45" s="29" t="s">
        <v>65</v>
      </c>
      <c r="B45" s="24"/>
      <c r="C45" s="24"/>
      <c r="D45" s="24"/>
      <c r="E45" s="26">
        <f t="shared" si="22"/>
        <v>0</v>
      </c>
      <c r="F45" s="24"/>
      <c r="G45" s="24"/>
      <c r="H45" s="24"/>
      <c r="I45" s="26">
        <f t="shared" si="23"/>
        <v>0</v>
      </c>
      <c r="J45" s="24"/>
      <c r="K45" s="24"/>
      <c r="L45" s="24"/>
      <c r="M45" s="26">
        <f t="shared" si="24"/>
        <v>0</v>
      </c>
      <c r="N45" s="24"/>
      <c r="O45" s="24"/>
      <c r="P45" s="24"/>
      <c r="Q45" s="26">
        <f t="shared" si="28"/>
        <v>0</v>
      </c>
      <c r="R45" s="24"/>
      <c r="S45" s="24"/>
      <c r="T45" s="50" t="s">
        <v>256</v>
      </c>
      <c r="U45" s="26">
        <f t="shared" si="25"/>
        <v>1</v>
      </c>
      <c r="V45" s="41">
        <f t="shared" si="26"/>
        <v>1</v>
      </c>
      <c r="W45" s="41">
        <f>V45+'НОО 1 полугодие'!R46</f>
        <v>1</v>
      </c>
      <c r="X45" s="42">
        <v>34.0</v>
      </c>
      <c r="Y45" s="41">
        <f t="shared" si="27"/>
        <v>2.941176471</v>
      </c>
      <c r="Z45" s="11"/>
    </row>
    <row r="46" ht="17.25" customHeight="1">
      <c r="A46" s="22" t="s">
        <v>97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5"/>
      <c r="Z46" s="11"/>
    </row>
    <row r="47" ht="17.25" customHeight="1">
      <c r="A47" s="12" t="s">
        <v>257</v>
      </c>
      <c r="B47" s="24"/>
      <c r="C47" s="24"/>
      <c r="D47" s="25" t="s">
        <v>258</v>
      </c>
      <c r="E47" s="26">
        <f t="shared" ref="E47:E56" si="29">IF(D47&lt;&gt;0,1,0)+IF(C47&lt;&gt;0,1,0)+IF(B47&lt;&gt;0,1,0)</f>
        <v>1</v>
      </c>
      <c r="F47" s="24"/>
      <c r="G47" s="24"/>
      <c r="H47" s="25" t="s">
        <v>259</v>
      </c>
      <c r="I47" s="26">
        <f t="shared" ref="I47:I56" si="30">IF(H47&lt;&gt;0,1,0)+IF(G47&lt;&gt;0,1,0)+IF(F47&lt;&gt;0,1,0)</f>
        <v>1</v>
      </c>
      <c r="J47" s="27"/>
      <c r="K47" s="24"/>
      <c r="L47" s="32" t="s">
        <v>223</v>
      </c>
      <c r="M47" s="26">
        <f t="shared" ref="M47:M56" si="31">IF(L47&lt;&gt;0,1,0)+IF(K47&lt;&gt;0,1,0)+IF(J47&lt;&gt;0,1,0)</f>
        <v>1</v>
      </c>
      <c r="N47" s="32" t="s">
        <v>260</v>
      </c>
      <c r="O47" s="24"/>
      <c r="P47" s="24"/>
      <c r="Q47" s="26">
        <f t="shared" ref="Q47:Q56" si="32">IF(P47&lt;&gt;0,1,0)+IF(O47&lt;&gt;0,1,0)+IF($N$47&lt;&gt;0,1,0)</f>
        <v>1</v>
      </c>
      <c r="R47" s="24"/>
      <c r="S47" s="24"/>
      <c r="T47" s="52" t="s">
        <v>261</v>
      </c>
      <c r="U47" s="26">
        <f t="shared" ref="U47:U56" si="33">IF(T47&lt;&gt;0,1,0)+IF(S47&lt;&gt;0,1,0)+IF(R47&lt;&gt;0,1,0)</f>
        <v>1</v>
      </c>
      <c r="V47" s="41">
        <f t="shared" ref="V47:V56" si="34">SUM(U47,Q47,M47,I47,E47)</f>
        <v>5</v>
      </c>
      <c r="W47" s="41">
        <f>V47+'НОО 1 полугодие'!R47</f>
        <v>9</v>
      </c>
      <c r="X47" s="42">
        <v>170.0</v>
      </c>
      <c r="Y47" s="41">
        <f t="shared" ref="Y47:Y56" si="35">100*W47/X47</f>
        <v>5.294117647</v>
      </c>
      <c r="Z47" s="11"/>
    </row>
    <row r="48" ht="26.25" customHeight="1">
      <c r="A48" s="12" t="s">
        <v>262</v>
      </c>
      <c r="B48" s="24"/>
      <c r="C48" s="24"/>
      <c r="D48" s="23" t="s">
        <v>263</v>
      </c>
      <c r="E48" s="26">
        <f t="shared" si="29"/>
        <v>1</v>
      </c>
      <c r="F48" s="24"/>
      <c r="G48" s="24"/>
      <c r="H48" s="23" t="s">
        <v>240</v>
      </c>
      <c r="I48" s="26">
        <f t="shared" si="30"/>
        <v>1</v>
      </c>
      <c r="J48" s="24"/>
      <c r="K48" s="23" t="s">
        <v>264</v>
      </c>
      <c r="L48" s="23"/>
      <c r="M48" s="26">
        <f t="shared" si="31"/>
        <v>1</v>
      </c>
      <c r="N48" s="23" t="s">
        <v>265</v>
      </c>
      <c r="O48" s="24"/>
      <c r="P48" s="23" t="s">
        <v>266</v>
      </c>
      <c r="Q48" s="26">
        <f t="shared" si="32"/>
        <v>2</v>
      </c>
      <c r="R48" s="24"/>
      <c r="S48" s="24"/>
      <c r="T48" s="52" t="s">
        <v>267</v>
      </c>
      <c r="U48" s="26">
        <f t="shared" si="33"/>
        <v>1</v>
      </c>
      <c r="V48" s="41">
        <f t="shared" si="34"/>
        <v>6</v>
      </c>
      <c r="W48" s="41">
        <f>V48+'НОО 1 полугодие'!R48</f>
        <v>9</v>
      </c>
      <c r="X48" s="42">
        <v>136.0</v>
      </c>
      <c r="Y48" s="41">
        <f t="shared" si="35"/>
        <v>6.617647059</v>
      </c>
      <c r="Z48" s="11"/>
    </row>
    <row r="49" ht="34.5" customHeight="1">
      <c r="A49" s="17" t="s">
        <v>268</v>
      </c>
      <c r="B49" s="30"/>
      <c r="C49" s="30"/>
      <c r="D49" s="30"/>
      <c r="E49" s="26">
        <f t="shared" si="29"/>
        <v>0</v>
      </c>
      <c r="F49" s="30"/>
      <c r="G49" s="30"/>
      <c r="H49" s="25"/>
      <c r="I49" s="26">
        <f t="shared" si="30"/>
        <v>0</v>
      </c>
      <c r="J49" s="30"/>
      <c r="K49" s="30"/>
      <c r="L49" s="33" t="s">
        <v>269</v>
      </c>
      <c r="M49" s="26">
        <f t="shared" si="31"/>
        <v>1</v>
      </c>
      <c r="N49" s="30"/>
      <c r="O49" s="30"/>
      <c r="P49" s="27"/>
      <c r="Q49" s="26">
        <f t="shared" si="32"/>
        <v>1</v>
      </c>
      <c r="R49" s="30"/>
      <c r="S49" s="30"/>
      <c r="T49" s="52" t="s">
        <v>270</v>
      </c>
      <c r="U49" s="26">
        <f t="shared" si="33"/>
        <v>1</v>
      </c>
      <c r="V49" s="41">
        <f t="shared" si="34"/>
        <v>3</v>
      </c>
      <c r="W49" s="41">
        <f>V49+'НОО 1 полугодие'!R49</f>
        <v>5</v>
      </c>
      <c r="X49" s="42">
        <v>68.0</v>
      </c>
      <c r="Y49" s="41">
        <f t="shared" si="35"/>
        <v>7.352941176</v>
      </c>
      <c r="Z49" s="11"/>
    </row>
    <row r="50" ht="17.25" customHeight="1">
      <c r="A50" s="12" t="s">
        <v>271</v>
      </c>
      <c r="B50" s="24"/>
      <c r="C50" s="24"/>
      <c r="D50" s="25" t="s">
        <v>272</v>
      </c>
      <c r="E50" s="26">
        <f t="shared" si="29"/>
        <v>1</v>
      </c>
      <c r="F50" s="24"/>
      <c r="G50" s="24"/>
      <c r="H50" s="25"/>
      <c r="I50" s="26">
        <f t="shared" si="30"/>
        <v>0</v>
      </c>
      <c r="J50" s="27"/>
      <c r="K50" s="24"/>
      <c r="L50" s="32" t="s">
        <v>195</v>
      </c>
      <c r="M50" s="26">
        <f t="shared" si="31"/>
        <v>1</v>
      </c>
      <c r="N50" s="32" t="s">
        <v>273</v>
      </c>
      <c r="O50" s="24"/>
      <c r="P50" s="24"/>
      <c r="Q50" s="26">
        <f t="shared" si="32"/>
        <v>1</v>
      </c>
      <c r="R50" s="24"/>
      <c r="S50" s="24"/>
      <c r="T50" s="52" t="s">
        <v>261</v>
      </c>
      <c r="U50" s="26">
        <f t="shared" si="33"/>
        <v>1</v>
      </c>
      <c r="V50" s="41">
        <f t="shared" si="34"/>
        <v>4</v>
      </c>
      <c r="W50" s="41">
        <f>V50+'НОО 1 полугодие'!R50</f>
        <v>7</v>
      </c>
      <c r="X50" s="42">
        <v>136.0</v>
      </c>
      <c r="Y50" s="41">
        <f t="shared" si="35"/>
        <v>5.147058824</v>
      </c>
      <c r="Z50" s="11"/>
    </row>
    <row r="51" ht="33.0" customHeight="1">
      <c r="A51" s="12" t="s">
        <v>274</v>
      </c>
      <c r="B51" s="24"/>
      <c r="C51" s="24"/>
      <c r="D51" s="23" t="s">
        <v>275</v>
      </c>
      <c r="E51" s="26">
        <f t="shared" si="29"/>
        <v>1</v>
      </c>
      <c r="F51" s="24"/>
      <c r="G51" s="24"/>
      <c r="H51" s="24"/>
      <c r="I51" s="26">
        <f t="shared" si="30"/>
        <v>0</v>
      </c>
      <c r="J51" s="27"/>
      <c r="K51" s="24"/>
      <c r="L51" s="27"/>
      <c r="M51" s="26">
        <f t="shared" si="31"/>
        <v>0</v>
      </c>
      <c r="N51" s="53" t="s">
        <v>276</v>
      </c>
      <c r="O51" s="24"/>
      <c r="P51" s="24"/>
      <c r="Q51" s="26">
        <f t="shared" si="32"/>
        <v>1</v>
      </c>
      <c r="R51" s="24"/>
      <c r="S51" s="24"/>
      <c r="T51" s="23" t="s">
        <v>277</v>
      </c>
      <c r="U51" s="26">
        <f t="shared" si="33"/>
        <v>1</v>
      </c>
      <c r="V51" s="41">
        <f t="shared" si="34"/>
        <v>3</v>
      </c>
      <c r="W51" s="41">
        <f>V51+'НОО 1 полугодие'!R51</f>
        <v>4</v>
      </c>
      <c r="X51" s="42">
        <v>68.0</v>
      </c>
      <c r="Y51" s="41">
        <f t="shared" si="35"/>
        <v>5.882352941</v>
      </c>
      <c r="Z51" s="11"/>
    </row>
    <row r="52" ht="17.25" customHeight="1">
      <c r="A52" s="29" t="s">
        <v>39</v>
      </c>
      <c r="B52" s="24"/>
      <c r="C52" s="24"/>
      <c r="D52" s="24"/>
      <c r="E52" s="26">
        <f t="shared" si="29"/>
        <v>0</v>
      </c>
      <c r="F52" s="24"/>
      <c r="G52" s="24"/>
      <c r="H52" s="24"/>
      <c r="I52" s="26">
        <f t="shared" si="30"/>
        <v>0</v>
      </c>
      <c r="J52" s="24"/>
      <c r="K52" s="24"/>
      <c r="L52" s="24"/>
      <c r="M52" s="26">
        <f t="shared" si="31"/>
        <v>0</v>
      </c>
      <c r="N52" s="24"/>
      <c r="O52" s="24"/>
      <c r="P52" s="24"/>
      <c r="Q52" s="26">
        <f t="shared" si="32"/>
        <v>1</v>
      </c>
      <c r="R52" s="24"/>
      <c r="S52" s="24"/>
      <c r="T52" s="50" t="s">
        <v>278</v>
      </c>
      <c r="U52" s="26">
        <f t="shared" si="33"/>
        <v>1</v>
      </c>
      <c r="V52" s="41">
        <f t="shared" si="34"/>
        <v>2</v>
      </c>
      <c r="W52" s="41">
        <f>V52+'НОО 1 полугодие'!R52</f>
        <v>2</v>
      </c>
      <c r="X52" s="42">
        <v>34.0</v>
      </c>
      <c r="Y52" s="41">
        <f t="shared" si="35"/>
        <v>5.882352941</v>
      </c>
      <c r="Z52" s="11"/>
    </row>
    <row r="53" ht="34.5" customHeight="1">
      <c r="A53" s="17" t="s">
        <v>279</v>
      </c>
      <c r="B53" s="30"/>
      <c r="C53" s="30"/>
      <c r="D53" s="30"/>
      <c r="E53" s="26">
        <f t="shared" si="29"/>
        <v>0</v>
      </c>
      <c r="F53" s="30"/>
      <c r="G53" s="30"/>
      <c r="H53" s="30"/>
      <c r="I53" s="26">
        <f t="shared" si="30"/>
        <v>0</v>
      </c>
      <c r="J53" s="30"/>
      <c r="K53" s="30"/>
      <c r="L53" s="30"/>
      <c r="M53" s="26">
        <f t="shared" si="31"/>
        <v>0</v>
      </c>
      <c r="N53" s="30"/>
      <c r="O53" s="30"/>
      <c r="P53" s="30"/>
      <c r="Q53" s="26">
        <f t="shared" si="32"/>
        <v>1</v>
      </c>
      <c r="R53" s="30"/>
      <c r="S53" s="30"/>
      <c r="T53" s="51" t="s">
        <v>179</v>
      </c>
      <c r="U53" s="26">
        <f t="shared" si="33"/>
        <v>1</v>
      </c>
      <c r="V53" s="41">
        <f t="shared" si="34"/>
        <v>2</v>
      </c>
      <c r="W53" s="41">
        <f>V53+'НОО 1 полугодие'!R53</f>
        <v>2</v>
      </c>
      <c r="X53" s="42">
        <v>34.0</v>
      </c>
      <c r="Y53" s="41">
        <f t="shared" si="35"/>
        <v>5.882352941</v>
      </c>
      <c r="Z53" s="11"/>
    </row>
    <row r="54" ht="17.25" customHeight="1">
      <c r="A54" s="12" t="s">
        <v>280</v>
      </c>
      <c r="B54" s="24"/>
      <c r="C54" s="24"/>
      <c r="D54" s="24"/>
      <c r="E54" s="26">
        <f t="shared" si="29"/>
        <v>0</v>
      </c>
      <c r="F54" s="24"/>
      <c r="G54" s="24"/>
      <c r="H54" s="24"/>
      <c r="I54" s="26">
        <f t="shared" si="30"/>
        <v>0</v>
      </c>
      <c r="J54" s="24"/>
      <c r="K54" s="24"/>
      <c r="L54" s="24"/>
      <c r="M54" s="26">
        <f t="shared" si="31"/>
        <v>0</v>
      </c>
      <c r="N54" s="24"/>
      <c r="O54" s="24"/>
      <c r="P54" s="24"/>
      <c r="Q54" s="26">
        <f t="shared" si="32"/>
        <v>1</v>
      </c>
      <c r="R54" s="24"/>
      <c r="S54" s="24"/>
      <c r="T54" s="50" t="s">
        <v>251</v>
      </c>
      <c r="U54" s="26">
        <f t="shared" si="33"/>
        <v>1</v>
      </c>
      <c r="V54" s="41">
        <f t="shared" si="34"/>
        <v>2</v>
      </c>
      <c r="W54" s="41">
        <f>V54+'НОО 1 полугодие'!R54</f>
        <v>2</v>
      </c>
      <c r="X54" s="42">
        <v>34.0</v>
      </c>
      <c r="Y54" s="41">
        <f t="shared" si="35"/>
        <v>5.882352941</v>
      </c>
      <c r="Z54" s="11"/>
    </row>
    <row r="55" ht="17.25" customHeight="1">
      <c r="A55" s="12" t="s">
        <v>281</v>
      </c>
      <c r="B55" s="24"/>
      <c r="C55" s="24"/>
      <c r="D55" s="24"/>
      <c r="E55" s="26">
        <f t="shared" si="29"/>
        <v>0</v>
      </c>
      <c r="F55" s="24"/>
      <c r="G55" s="24"/>
      <c r="H55" s="24"/>
      <c r="I55" s="26">
        <f t="shared" si="30"/>
        <v>0</v>
      </c>
      <c r="J55" s="24"/>
      <c r="K55" s="24"/>
      <c r="L55" s="24"/>
      <c r="M55" s="26">
        <f t="shared" si="31"/>
        <v>0</v>
      </c>
      <c r="N55" s="24"/>
      <c r="O55" s="24"/>
      <c r="P55" s="24"/>
      <c r="Q55" s="26">
        <f t="shared" si="32"/>
        <v>1</v>
      </c>
      <c r="R55" s="24"/>
      <c r="S55" s="24"/>
      <c r="T55" s="50" t="s">
        <v>282</v>
      </c>
      <c r="U55" s="26">
        <f t="shared" si="33"/>
        <v>1</v>
      </c>
      <c r="V55" s="41">
        <f t="shared" si="34"/>
        <v>2</v>
      </c>
      <c r="W55" s="41">
        <f>V55+'НОО 1 полугодие'!R55</f>
        <v>2</v>
      </c>
      <c r="X55" s="42">
        <v>68.0</v>
      </c>
      <c r="Y55" s="41">
        <f t="shared" si="35"/>
        <v>2.941176471</v>
      </c>
      <c r="Z55" s="11"/>
    </row>
    <row r="56" ht="17.25" customHeight="1">
      <c r="A56" s="12" t="s">
        <v>283</v>
      </c>
      <c r="B56" s="24"/>
      <c r="C56" s="24"/>
      <c r="D56" s="24"/>
      <c r="E56" s="26">
        <f t="shared" si="29"/>
        <v>0</v>
      </c>
      <c r="F56" s="24"/>
      <c r="G56" s="24"/>
      <c r="H56" s="24"/>
      <c r="I56" s="26">
        <f t="shared" si="30"/>
        <v>0</v>
      </c>
      <c r="J56" s="24"/>
      <c r="K56" s="24"/>
      <c r="L56" s="24"/>
      <c r="M56" s="26">
        <f t="shared" si="31"/>
        <v>0</v>
      </c>
      <c r="N56" s="24"/>
      <c r="O56" s="24"/>
      <c r="P56" s="24"/>
      <c r="Q56" s="26">
        <f t="shared" si="32"/>
        <v>1</v>
      </c>
      <c r="R56" s="24"/>
      <c r="S56" s="24"/>
      <c r="T56" s="50" t="s">
        <v>284</v>
      </c>
      <c r="U56" s="26">
        <f t="shared" si="33"/>
        <v>1</v>
      </c>
      <c r="V56" s="41">
        <f t="shared" si="34"/>
        <v>2</v>
      </c>
      <c r="W56" s="41">
        <f>V56+'НОО 1 полугодие'!R56</f>
        <v>2</v>
      </c>
      <c r="X56" s="42">
        <v>34.0</v>
      </c>
      <c r="Y56" s="41">
        <f t="shared" si="35"/>
        <v>5.882352941</v>
      </c>
      <c r="Z56" s="11"/>
    </row>
    <row r="57" ht="12.75" customHeight="1">
      <c r="A57" s="22" t="s">
        <v>285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5"/>
      <c r="Z57" s="11"/>
    </row>
    <row r="58" ht="12.75" customHeight="1">
      <c r="A58" s="12" t="s">
        <v>286</v>
      </c>
      <c r="B58" s="24"/>
      <c r="C58" s="24"/>
      <c r="D58" s="25" t="s">
        <v>287</v>
      </c>
      <c r="E58" s="26">
        <f t="shared" ref="E58:E67" si="36">IF(D58&lt;&gt;0,1,0)+IF(C58&lt;&gt;0,1,0)+IF(B58&lt;&gt;0,1,0)</f>
        <v>1</v>
      </c>
      <c r="F58" s="24"/>
      <c r="G58" s="24"/>
      <c r="H58" s="25" t="s">
        <v>288</v>
      </c>
      <c r="I58" s="26">
        <f t="shared" ref="I58:I67" si="37">IF(H58&lt;&gt;0,1,0)+IF(G58&lt;&gt;0,1,0)+IF(F58&lt;&gt;0,1,0)</f>
        <v>1</v>
      </c>
      <c r="J58" s="27"/>
      <c r="K58" s="24"/>
      <c r="L58" s="32" t="s">
        <v>223</v>
      </c>
      <c r="M58" s="26">
        <f t="shared" ref="M58:M67" si="38">IF(L58&lt;&gt;0,1,0)+IF(K58&lt;&gt;0,1,0)+IF(J58&lt;&gt;0,1,0)</f>
        <v>1</v>
      </c>
      <c r="N58" s="32" t="s">
        <v>260</v>
      </c>
      <c r="O58" s="24"/>
      <c r="P58" s="24"/>
      <c r="Q58" s="26">
        <f t="shared" ref="Q58:Q67" si="39">IF(P58&lt;&gt;0,1,0)+IF(O58&lt;&gt;0,1,0)+IF($N$47&lt;&gt;0,1,0)</f>
        <v>1</v>
      </c>
      <c r="R58" s="24"/>
      <c r="S58" s="24"/>
      <c r="T58" s="53" t="s">
        <v>261</v>
      </c>
      <c r="U58" s="26">
        <f t="shared" ref="U58:U67" si="40">IF(T58&lt;&gt;0,1,0)+IF(S58&lt;&gt;0,1,0)+IF(R58&lt;&gt;0,1,0)</f>
        <v>1</v>
      </c>
      <c r="V58" s="41">
        <f t="shared" ref="V58:V67" si="41">SUM(U58,Q58,M58,I58,E58)</f>
        <v>5</v>
      </c>
      <c r="W58" s="41">
        <f>V58+'НОО 1 полугодие'!R58</f>
        <v>9</v>
      </c>
      <c r="X58" s="42">
        <v>170.0</v>
      </c>
      <c r="Y58" s="41">
        <f t="shared" ref="Y58:Y67" si="42">100*W58/X58</f>
        <v>5.294117647</v>
      </c>
      <c r="Z58" s="11"/>
    </row>
    <row r="59" ht="12.75" customHeight="1">
      <c r="A59" s="12" t="s">
        <v>289</v>
      </c>
      <c r="B59" s="24"/>
      <c r="C59" s="24"/>
      <c r="D59" s="23"/>
      <c r="E59" s="26">
        <f t="shared" si="36"/>
        <v>0</v>
      </c>
      <c r="F59" s="24"/>
      <c r="G59" s="24"/>
      <c r="H59" s="23" t="s">
        <v>290</v>
      </c>
      <c r="I59" s="26">
        <f t="shared" si="37"/>
        <v>1</v>
      </c>
      <c r="J59" s="24"/>
      <c r="K59" s="23" t="s">
        <v>264</v>
      </c>
      <c r="L59" s="23"/>
      <c r="M59" s="26">
        <f t="shared" si="38"/>
        <v>1</v>
      </c>
      <c r="N59" s="23" t="s">
        <v>265</v>
      </c>
      <c r="O59" s="24"/>
      <c r="P59" s="23" t="s">
        <v>266</v>
      </c>
      <c r="Q59" s="26">
        <f t="shared" si="39"/>
        <v>2</v>
      </c>
      <c r="R59" s="24"/>
      <c r="S59" s="24"/>
      <c r="T59" s="53" t="s">
        <v>267</v>
      </c>
      <c r="U59" s="26">
        <f t="shared" si="40"/>
        <v>1</v>
      </c>
      <c r="V59" s="41">
        <f t="shared" si="41"/>
        <v>5</v>
      </c>
      <c r="W59" s="41">
        <f>V59+'НОО 1 полугодие'!R59</f>
        <v>8</v>
      </c>
      <c r="X59" s="42">
        <v>136.0</v>
      </c>
      <c r="Y59" s="41">
        <f t="shared" si="42"/>
        <v>5.882352941</v>
      </c>
      <c r="Z59" s="11"/>
    </row>
    <row r="60" ht="12.75" customHeight="1">
      <c r="A60" s="17" t="s">
        <v>291</v>
      </c>
      <c r="B60" s="30"/>
      <c r="C60" s="30"/>
      <c r="D60" s="30"/>
      <c r="E60" s="26">
        <f t="shared" si="36"/>
        <v>0</v>
      </c>
      <c r="F60" s="30"/>
      <c r="G60" s="30"/>
      <c r="H60" s="25"/>
      <c r="I60" s="26">
        <f t="shared" si="37"/>
        <v>0</v>
      </c>
      <c r="J60" s="30"/>
      <c r="K60" s="30"/>
      <c r="L60" s="33" t="s">
        <v>269</v>
      </c>
      <c r="M60" s="26">
        <f t="shared" si="38"/>
        <v>1</v>
      </c>
      <c r="N60" s="30"/>
      <c r="O60" s="30"/>
      <c r="P60" s="27"/>
      <c r="Q60" s="26">
        <f t="shared" si="39"/>
        <v>1</v>
      </c>
      <c r="R60" s="30"/>
      <c r="S60" s="30"/>
      <c r="T60" s="53" t="s">
        <v>270</v>
      </c>
      <c r="U60" s="26">
        <f t="shared" si="40"/>
        <v>1</v>
      </c>
      <c r="V60" s="41">
        <f t="shared" si="41"/>
        <v>3</v>
      </c>
      <c r="W60" s="41">
        <f>V60+'НОО 1 полугодие'!R60</f>
        <v>5</v>
      </c>
      <c r="X60" s="42">
        <v>68.0</v>
      </c>
      <c r="Y60" s="41">
        <f t="shared" si="42"/>
        <v>7.352941176</v>
      </c>
      <c r="Z60" s="11"/>
    </row>
    <row r="61" ht="12.75" customHeight="1">
      <c r="A61" s="12" t="s">
        <v>292</v>
      </c>
      <c r="B61" s="24"/>
      <c r="C61" s="24"/>
      <c r="D61" s="25" t="s">
        <v>293</v>
      </c>
      <c r="E61" s="26">
        <f t="shared" si="36"/>
        <v>1</v>
      </c>
      <c r="F61" s="24"/>
      <c r="G61" s="24"/>
      <c r="H61" s="25"/>
      <c r="I61" s="26">
        <f t="shared" si="37"/>
        <v>0</v>
      </c>
      <c r="J61" s="27"/>
      <c r="K61" s="24"/>
      <c r="L61" s="32" t="s">
        <v>195</v>
      </c>
      <c r="M61" s="26">
        <f t="shared" si="38"/>
        <v>1</v>
      </c>
      <c r="N61" s="32" t="s">
        <v>294</v>
      </c>
      <c r="O61" s="24"/>
      <c r="P61" s="24"/>
      <c r="Q61" s="26">
        <f t="shared" si="39"/>
        <v>1</v>
      </c>
      <c r="R61" s="24"/>
      <c r="S61" s="24"/>
      <c r="T61" s="53" t="s">
        <v>261</v>
      </c>
      <c r="U61" s="26">
        <f t="shared" si="40"/>
        <v>1</v>
      </c>
      <c r="V61" s="41">
        <f t="shared" si="41"/>
        <v>4</v>
      </c>
      <c r="W61" s="41">
        <f>V61+'НОО 1 полугодие'!R61</f>
        <v>7</v>
      </c>
      <c r="X61" s="42">
        <v>136.0</v>
      </c>
      <c r="Y61" s="41">
        <f t="shared" si="42"/>
        <v>5.147058824</v>
      </c>
      <c r="Z61" s="11"/>
    </row>
    <row r="62" ht="12.75" customHeight="1">
      <c r="A62" s="12" t="s">
        <v>295</v>
      </c>
      <c r="B62" s="24"/>
      <c r="C62" s="24"/>
      <c r="D62" s="23" t="s">
        <v>275</v>
      </c>
      <c r="E62" s="26">
        <f t="shared" si="36"/>
        <v>1</v>
      </c>
      <c r="F62" s="24"/>
      <c r="G62" s="24"/>
      <c r="H62" s="24"/>
      <c r="I62" s="26">
        <f t="shared" si="37"/>
        <v>0</v>
      </c>
      <c r="J62" s="27"/>
      <c r="K62" s="24"/>
      <c r="L62" s="27"/>
      <c r="M62" s="26">
        <f t="shared" si="38"/>
        <v>0</v>
      </c>
      <c r="N62" s="54" t="s">
        <v>296</v>
      </c>
      <c r="O62" s="24"/>
      <c r="P62" s="24"/>
      <c r="Q62" s="26">
        <f t="shared" si="39"/>
        <v>1</v>
      </c>
      <c r="R62" s="24"/>
      <c r="S62" s="24"/>
      <c r="T62" s="50" t="s">
        <v>297</v>
      </c>
      <c r="U62" s="26">
        <f t="shared" si="40"/>
        <v>1</v>
      </c>
      <c r="V62" s="41">
        <f t="shared" si="41"/>
        <v>3</v>
      </c>
      <c r="W62" s="41">
        <f>V62+'НОО 1 полугодие'!R62</f>
        <v>4</v>
      </c>
      <c r="X62" s="42">
        <v>68.0</v>
      </c>
      <c r="Y62" s="41">
        <f t="shared" si="42"/>
        <v>5.882352941</v>
      </c>
      <c r="Z62" s="11"/>
    </row>
    <row r="63" ht="12.75" customHeight="1">
      <c r="A63" s="29" t="s">
        <v>39</v>
      </c>
      <c r="B63" s="24"/>
      <c r="C63" s="24"/>
      <c r="D63" s="24"/>
      <c r="E63" s="26">
        <f t="shared" si="36"/>
        <v>0</v>
      </c>
      <c r="F63" s="24"/>
      <c r="G63" s="24"/>
      <c r="H63" s="24"/>
      <c r="I63" s="26">
        <f t="shared" si="37"/>
        <v>0</v>
      </c>
      <c r="J63" s="24"/>
      <c r="K63" s="24"/>
      <c r="L63" s="24"/>
      <c r="M63" s="26">
        <f t="shared" si="38"/>
        <v>0</v>
      </c>
      <c r="N63" s="23"/>
      <c r="O63" s="24"/>
      <c r="P63" s="24"/>
      <c r="Q63" s="26">
        <f t="shared" si="39"/>
        <v>1</v>
      </c>
      <c r="R63" s="24"/>
      <c r="S63" s="24"/>
      <c r="T63" s="50" t="s">
        <v>278</v>
      </c>
      <c r="U63" s="26">
        <f t="shared" si="40"/>
        <v>1</v>
      </c>
      <c r="V63" s="41">
        <f t="shared" si="41"/>
        <v>2</v>
      </c>
      <c r="W63" s="41">
        <f>V63+'НОО 1 полугодие'!R63</f>
        <v>2</v>
      </c>
      <c r="X63" s="42">
        <v>34.0</v>
      </c>
      <c r="Y63" s="41">
        <f t="shared" si="42"/>
        <v>5.882352941</v>
      </c>
      <c r="Z63" s="11"/>
    </row>
    <row r="64" ht="12.75" customHeight="1">
      <c r="A64" s="17" t="s">
        <v>298</v>
      </c>
      <c r="B64" s="30"/>
      <c r="C64" s="30"/>
      <c r="D64" s="30"/>
      <c r="E64" s="26">
        <f t="shared" si="36"/>
        <v>0</v>
      </c>
      <c r="F64" s="30"/>
      <c r="G64" s="30"/>
      <c r="H64" s="30"/>
      <c r="I64" s="26">
        <f t="shared" si="37"/>
        <v>0</v>
      </c>
      <c r="J64" s="30"/>
      <c r="K64" s="30"/>
      <c r="L64" s="30"/>
      <c r="M64" s="26">
        <f t="shared" si="38"/>
        <v>0</v>
      </c>
      <c r="N64" s="30"/>
      <c r="O64" s="30"/>
      <c r="P64" s="30"/>
      <c r="Q64" s="26">
        <f t="shared" si="39"/>
        <v>1</v>
      </c>
      <c r="R64" s="30"/>
      <c r="S64" s="30"/>
      <c r="T64" s="51" t="s">
        <v>179</v>
      </c>
      <c r="U64" s="26">
        <f t="shared" si="40"/>
        <v>1</v>
      </c>
      <c r="V64" s="41">
        <f t="shared" si="41"/>
        <v>2</v>
      </c>
      <c r="W64" s="41">
        <f>V64+'НОО 1 полугодие'!R64</f>
        <v>2</v>
      </c>
      <c r="X64" s="42">
        <v>34.0</v>
      </c>
      <c r="Y64" s="41">
        <f t="shared" si="42"/>
        <v>5.882352941</v>
      </c>
      <c r="Z64" s="11"/>
    </row>
    <row r="65" ht="12.75" customHeight="1">
      <c r="A65" s="12" t="s">
        <v>299</v>
      </c>
      <c r="B65" s="24"/>
      <c r="C65" s="24"/>
      <c r="D65" s="24"/>
      <c r="E65" s="26">
        <f t="shared" si="36"/>
        <v>0</v>
      </c>
      <c r="F65" s="24"/>
      <c r="G65" s="24"/>
      <c r="H65" s="24"/>
      <c r="I65" s="26">
        <f t="shared" si="37"/>
        <v>0</v>
      </c>
      <c r="J65" s="24"/>
      <c r="K65" s="24"/>
      <c r="L65" s="24"/>
      <c r="M65" s="26">
        <f t="shared" si="38"/>
        <v>0</v>
      </c>
      <c r="N65" s="24"/>
      <c r="O65" s="24"/>
      <c r="P65" s="24"/>
      <c r="Q65" s="26">
        <f t="shared" si="39"/>
        <v>1</v>
      </c>
      <c r="R65" s="24"/>
      <c r="S65" s="24"/>
      <c r="T65" s="50" t="s">
        <v>251</v>
      </c>
      <c r="U65" s="26">
        <f t="shared" si="40"/>
        <v>1</v>
      </c>
      <c r="V65" s="41">
        <f t="shared" si="41"/>
        <v>2</v>
      </c>
      <c r="W65" s="41">
        <f>V65+'НОО 1 полугодие'!R65</f>
        <v>2</v>
      </c>
      <c r="X65" s="42">
        <v>34.0</v>
      </c>
      <c r="Y65" s="41">
        <f t="shared" si="42"/>
        <v>5.882352941</v>
      </c>
      <c r="Z65" s="11"/>
    </row>
    <row r="66" ht="12.75" customHeight="1">
      <c r="A66" s="12" t="s">
        <v>300</v>
      </c>
      <c r="B66" s="24"/>
      <c r="C66" s="24"/>
      <c r="D66" s="24"/>
      <c r="E66" s="26">
        <f t="shared" si="36"/>
        <v>0</v>
      </c>
      <c r="F66" s="24"/>
      <c r="G66" s="24"/>
      <c r="H66" s="24"/>
      <c r="I66" s="26">
        <f t="shared" si="37"/>
        <v>0</v>
      </c>
      <c r="J66" s="24"/>
      <c r="K66" s="24"/>
      <c r="L66" s="24"/>
      <c r="M66" s="26">
        <f t="shared" si="38"/>
        <v>0</v>
      </c>
      <c r="N66" s="24"/>
      <c r="O66" s="24"/>
      <c r="P66" s="24"/>
      <c r="Q66" s="26">
        <f t="shared" si="39"/>
        <v>1</v>
      </c>
      <c r="R66" s="24"/>
      <c r="S66" s="24"/>
      <c r="T66" s="50" t="s">
        <v>282</v>
      </c>
      <c r="U66" s="26">
        <f t="shared" si="40"/>
        <v>1</v>
      </c>
      <c r="V66" s="41">
        <f t="shared" si="41"/>
        <v>2</v>
      </c>
      <c r="W66" s="41">
        <f>V66+'НОО 1 полугодие'!R66</f>
        <v>2</v>
      </c>
      <c r="X66" s="42">
        <v>68.0</v>
      </c>
      <c r="Y66" s="41">
        <f t="shared" si="42"/>
        <v>2.941176471</v>
      </c>
      <c r="Z66" s="11"/>
    </row>
    <row r="67" ht="12.75" customHeight="1">
      <c r="A67" s="12" t="s">
        <v>301</v>
      </c>
      <c r="B67" s="24"/>
      <c r="C67" s="24"/>
      <c r="D67" s="24"/>
      <c r="E67" s="26">
        <f t="shared" si="36"/>
        <v>0</v>
      </c>
      <c r="F67" s="24"/>
      <c r="G67" s="24"/>
      <c r="H67" s="24"/>
      <c r="I67" s="26">
        <f t="shared" si="37"/>
        <v>0</v>
      </c>
      <c r="J67" s="24"/>
      <c r="K67" s="24"/>
      <c r="L67" s="24"/>
      <c r="M67" s="26">
        <f t="shared" si="38"/>
        <v>0</v>
      </c>
      <c r="N67" s="24"/>
      <c r="O67" s="24"/>
      <c r="P67" s="24"/>
      <c r="Q67" s="26">
        <f t="shared" si="39"/>
        <v>1</v>
      </c>
      <c r="R67" s="24"/>
      <c r="S67" s="24"/>
      <c r="T67" s="23" t="s">
        <v>302</v>
      </c>
      <c r="U67" s="26">
        <f t="shared" si="40"/>
        <v>1</v>
      </c>
      <c r="V67" s="41">
        <f t="shared" si="41"/>
        <v>2</v>
      </c>
      <c r="W67" s="41">
        <f>V67+'НОО 1 полугодие'!R67</f>
        <v>2</v>
      </c>
      <c r="X67" s="42">
        <v>34.0</v>
      </c>
      <c r="Y67" s="41">
        <f t="shared" si="42"/>
        <v>5.882352941</v>
      </c>
      <c r="Z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2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ht="12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ht="12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ht="12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ht="12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ht="12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ht="12.7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ht="12.75" customHeight="1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ht="12.75" customHeight="1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ht="12.75" customHeight="1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ht="12.75" customHeight="1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ht="12.75" customHeight="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ht="12.75" customHeight="1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ht="12.75" customHeight="1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</sheetData>
  <mergeCells count="13">
    <mergeCell ref="A4:Y4"/>
    <mergeCell ref="A13:Y13"/>
    <mergeCell ref="A24:Y24"/>
    <mergeCell ref="A35:Y35"/>
    <mergeCell ref="A46:Y46"/>
    <mergeCell ref="A57:Y57"/>
    <mergeCell ref="A1:Z1"/>
    <mergeCell ref="B2:E2"/>
    <mergeCell ref="F2:I2"/>
    <mergeCell ref="J2:M2"/>
    <mergeCell ref="N2:Q2"/>
    <mergeCell ref="R2:U2"/>
    <mergeCell ref="V2:Y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7.43"/>
    <col customWidth="1" min="3" max="3" width="7.57"/>
    <col customWidth="1" min="4" max="4" width="9.14"/>
    <col customWidth="1" min="5" max="5" width="5.43"/>
    <col customWidth="1" min="6" max="6" width="6.43"/>
    <col customWidth="1" min="7" max="7" width="6.86"/>
    <col customWidth="1" min="8" max="8" width="8.86"/>
    <col customWidth="1" min="9" max="9" width="5.43"/>
    <col customWidth="1" min="10" max="10" width="7.14"/>
    <col customWidth="1" min="11" max="11" width="10.14"/>
    <col customWidth="1" min="12" max="12" width="9.14"/>
    <col customWidth="1" min="13" max="13" width="5.43"/>
    <col customWidth="1" min="14" max="14" width="6.86"/>
    <col customWidth="1" min="15" max="15" width="6.29"/>
    <col customWidth="1" min="16" max="16" width="9.0"/>
    <col customWidth="1" min="17" max="17" width="5.71"/>
    <col customWidth="1" min="18" max="18" width="7.43"/>
    <col customWidth="1" min="19" max="19" width="0.43"/>
    <col customWidth="1" min="20" max="26" width="8.71"/>
  </cols>
  <sheetData>
    <row r="1" ht="81.75" customHeight="1">
      <c r="A1" s="10" t="s">
        <v>303</v>
      </c>
      <c r="T1" s="11"/>
      <c r="U1" s="11"/>
      <c r="V1" s="11"/>
      <c r="W1" s="11"/>
      <c r="X1" s="11"/>
      <c r="Y1" s="11"/>
      <c r="Z1" s="11"/>
    </row>
    <row r="2" ht="28.5" customHeight="1">
      <c r="A2" s="55" t="s">
        <v>304</v>
      </c>
      <c r="B2" s="13" t="s">
        <v>305</v>
      </c>
      <c r="C2" s="14"/>
      <c r="D2" s="14"/>
      <c r="E2" s="15"/>
      <c r="F2" s="13" t="s">
        <v>306</v>
      </c>
      <c r="G2" s="14"/>
      <c r="H2" s="14"/>
      <c r="I2" s="15"/>
      <c r="J2" s="13" t="s">
        <v>307</v>
      </c>
      <c r="K2" s="14"/>
      <c r="L2" s="14"/>
      <c r="M2" s="15"/>
      <c r="N2" s="13" t="s">
        <v>308</v>
      </c>
      <c r="O2" s="14"/>
      <c r="P2" s="14"/>
      <c r="Q2" s="15"/>
      <c r="R2" s="56" t="s">
        <v>309</v>
      </c>
      <c r="S2" s="11"/>
      <c r="T2" s="11"/>
      <c r="U2" s="11"/>
      <c r="V2" s="11"/>
      <c r="W2" s="11"/>
      <c r="X2" s="11"/>
      <c r="Y2" s="11"/>
      <c r="Z2" s="11"/>
    </row>
    <row r="3" ht="132.75" customHeight="1">
      <c r="A3" s="17"/>
      <c r="B3" s="18" t="s">
        <v>310</v>
      </c>
      <c r="C3" s="18" t="s">
        <v>311</v>
      </c>
      <c r="D3" s="18" t="s">
        <v>312</v>
      </c>
      <c r="E3" s="20" t="s">
        <v>313</v>
      </c>
      <c r="F3" s="18" t="s">
        <v>314</v>
      </c>
      <c r="G3" s="18" t="s">
        <v>315</v>
      </c>
      <c r="H3" s="18" t="s">
        <v>316</v>
      </c>
      <c r="I3" s="20" t="s">
        <v>317</v>
      </c>
      <c r="J3" s="18" t="s">
        <v>318</v>
      </c>
      <c r="K3" s="18" t="s">
        <v>319</v>
      </c>
      <c r="L3" s="18" t="s">
        <v>320</v>
      </c>
      <c r="M3" s="20" t="s">
        <v>321</v>
      </c>
      <c r="N3" s="18" t="s">
        <v>322</v>
      </c>
      <c r="O3" s="18" t="s">
        <v>323</v>
      </c>
      <c r="P3" s="18" t="s">
        <v>324</v>
      </c>
      <c r="Q3" s="20" t="s">
        <v>325</v>
      </c>
      <c r="R3" s="21" t="s">
        <v>326</v>
      </c>
      <c r="S3" s="11"/>
      <c r="T3" s="11"/>
      <c r="U3" s="11"/>
      <c r="V3" s="11"/>
      <c r="W3" s="11"/>
      <c r="X3" s="11"/>
      <c r="Y3" s="11"/>
      <c r="Z3" s="11"/>
    </row>
    <row r="4" ht="17.25" customHeight="1">
      <c r="A4" s="38" t="s">
        <v>327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1"/>
      <c r="T4" s="11"/>
      <c r="U4" s="11"/>
      <c r="V4" s="11"/>
      <c r="W4" s="11"/>
      <c r="X4" s="11"/>
      <c r="Y4" s="11"/>
      <c r="Z4" s="11"/>
    </row>
    <row r="5" ht="12.75" customHeight="1">
      <c r="A5" s="57" t="s">
        <v>328</v>
      </c>
      <c r="B5" s="58"/>
      <c r="C5" s="58"/>
      <c r="D5" s="53" t="s">
        <v>329</v>
      </c>
      <c r="E5" s="26">
        <f t="shared" ref="E5:E18" si="1">IF(D5&lt;&gt;0,1,0)+IF(C5&lt;&gt;0,1,0)+IF(B5&lt;&gt;0,1,0)</f>
        <v>1</v>
      </c>
      <c r="F5" s="58"/>
      <c r="G5" s="58"/>
      <c r="H5" s="53" t="s">
        <v>330</v>
      </c>
      <c r="I5" s="26">
        <f t="shared" ref="I5:I18" si="2">IF(H5&lt;&gt;0,1,0)+IF(G5&lt;&gt;0,1,0)+IF(F5&lt;&gt;0,1,0)</f>
        <v>1</v>
      </c>
      <c r="J5" s="58"/>
      <c r="K5" s="58"/>
      <c r="L5" s="53" t="s">
        <v>331</v>
      </c>
      <c r="M5" s="26">
        <f t="shared" ref="M5:M18" si="3">IF(L5&lt;&gt;0,1,0)+IF(K5&lt;&gt;0,1,0)+IF(J5&lt;&gt;0,1,0)</f>
        <v>1</v>
      </c>
      <c r="N5" s="58"/>
      <c r="O5" s="58"/>
      <c r="P5" s="53" t="s">
        <v>332</v>
      </c>
      <c r="Q5" s="26">
        <f t="shared" ref="Q5:Q18" si="4">IF(P5&lt;&gt;0,1,0)+IF(O5&lt;&gt;0,1,0)+IF(N5&lt;&gt;0,1,0)</f>
        <v>1</v>
      </c>
      <c r="R5" s="28">
        <f t="shared" ref="R5:R18" si="5">SUM(Q5,M5,I5,E5)</f>
        <v>4</v>
      </c>
      <c r="S5" s="11"/>
      <c r="T5" s="11"/>
      <c r="U5" s="11"/>
      <c r="V5" s="11"/>
      <c r="W5" s="11"/>
      <c r="X5" s="11"/>
      <c r="Y5" s="11"/>
      <c r="Z5" s="11"/>
    </row>
    <row r="6" ht="15.75" customHeight="1">
      <c r="A6" s="57" t="s">
        <v>333</v>
      </c>
      <c r="B6" s="58"/>
      <c r="C6" s="58"/>
      <c r="D6" s="59"/>
      <c r="E6" s="26">
        <f t="shared" si="1"/>
        <v>0</v>
      </c>
      <c r="F6" s="58"/>
      <c r="G6" s="58"/>
      <c r="H6" s="58"/>
      <c r="I6" s="26">
        <f t="shared" si="2"/>
        <v>0</v>
      </c>
      <c r="J6" s="58"/>
      <c r="K6" s="58"/>
      <c r="L6" s="58"/>
      <c r="M6" s="26">
        <f t="shared" si="3"/>
        <v>0</v>
      </c>
      <c r="N6" s="58"/>
      <c r="O6" s="58"/>
      <c r="P6" s="60" t="s">
        <v>334</v>
      </c>
      <c r="Q6" s="26">
        <f t="shared" si="4"/>
        <v>1</v>
      </c>
      <c r="R6" s="28">
        <f t="shared" si="5"/>
        <v>1</v>
      </c>
      <c r="S6" s="11"/>
      <c r="T6" s="11"/>
      <c r="U6" s="11"/>
      <c r="V6" s="11"/>
      <c r="W6" s="11"/>
      <c r="X6" s="11"/>
      <c r="Y6" s="11"/>
      <c r="Z6" s="11"/>
    </row>
    <row r="7" ht="25.5" customHeight="1">
      <c r="A7" s="61" t="s">
        <v>335</v>
      </c>
      <c r="B7" s="62"/>
      <c r="C7" s="62"/>
      <c r="D7" s="53" t="s">
        <v>336</v>
      </c>
      <c r="E7" s="26">
        <f t="shared" si="1"/>
        <v>1</v>
      </c>
      <c r="F7" s="62"/>
      <c r="G7" s="62"/>
      <c r="H7" s="53" t="s">
        <v>337</v>
      </c>
      <c r="I7" s="26">
        <f t="shared" si="2"/>
        <v>1</v>
      </c>
      <c r="J7" s="62"/>
      <c r="K7" s="62"/>
      <c r="L7" s="53" t="s">
        <v>338</v>
      </c>
      <c r="M7" s="26">
        <f t="shared" si="3"/>
        <v>1</v>
      </c>
      <c r="N7" s="62"/>
      <c r="O7" s="62"/>
      <c r="P7" s="53" t="s">
        <v>339</v>
      </c>
      <c r="Q7" s="26">
        <f t="shared" si="4"/>
        <v>1</v>
      </c>
      <c r="R7" s="28">
        <f t="shared" si="5"/>
        <v>4</v>
      </c>
      <c r="S7" s="11"/>
      <c r="T7" s="11"/>
      <c r="U7" s="11"/>
      <c r="V7" s="11"/>
      <c r="W7" s="11"/>
      <c r="X7" s="11"/>
      <c r="Y7" s="11"/>
      <c r="Z7" s="11"/>
    </row>
    <row r="8" ht="15.75" customHeight="1">
      <c r="A8" s="57" t="s">
        <v>340</v>
      </c>
      <c r="B8" s="58"/>
      <c r="C8" s="58"/>
      <c r="D8" s="53" t="s">
        <v>341</v>
      </c>
      <c r="E8" s="26">
        <f t="shared" si="1"/>
        <v>1</v>
      </c>
      <c r="F8" s="58"/>
      <c r="G8" s="58"/>
      <c r="H8" s="59"/>
      <c r="I8" s="26">
        <f t="shared" si="2"/>
        <v>0</v>
      </c>
      <c r="J8" s="58"/>
      <c r="K8" s="58"/>
      <c r="L8" s="53" t="s">
        <v>342</v>
      </c>
      <c r="M8" s="26">
        <f t="shared" si="3"/>
        <v>1</v>
      </c>
      <c r="N8" s="58"/>
      <c r="O8" s="58"/>
      <c r="P8" s="59"/>
      <c r="Q8" s="26">
        <f t="shared" si="4"/>
        <v>0</v>
      </c>
      <c r="R8" s="28">
        <f t="shared" si="5"/>
        <v>2</v>
      </c>
      <c r="S8" s="11"/>
      <c r="T8" s="11"/>
      <c r="U8" s="11"/>
      <c r="V8" s="11"/>
      <c r="W8" s="11"/>
      <c r="X8" s="11"/>
      <c r="Y8" s="11"/>
      <c r="Z8" s="11"/>
    </row>
    <row r="9" ht="15.75" customHeight="1">
      <c r="A9" s="57" t="s">
        <v>343</v>
      </c>
      <c r="B9" s="58"/>
      <c r="C9" s="58"/>
      <c r="D9" s="59"/>
      <c r="E9" s="26">
        <f t="shared" si="1"/>
        <v>0</v>
      </c>
      <c r="F9" s="58"/>
      <c r="G9" s="58"/>
      <c r="H9" s="60" t="s">
        <v>344</v>
      </c>
      <c r="I9" s="26">
        <f t="shared" si="2"/>
        <v>1</v>
      </c>
      <c r="J9" s="58"/>
      <c r="K9" s="58"/>
      <c r="L9" s="58"/>
      <c r="M9" s="26">
        <f t="shared" si="3"/>
        <v>0</v>
      </c>
      <c r="N9" s="58"/>
      <c r="O9" s="58"/>
      <c r="P9" s="60" t="s">
        <v>345</v>
      </c>
      <c r="Q9" s="26">
        <f t="shared" si="4"/>
        <v>1</v>
      </c>
      <c r="R9" s="28">
        <f t="shared" si="5"/>
        <v>2</v>
      </c>
      <c r="S9" s="11"/>
      <c r="T9" s="11"/>
      <c r="U9" s="11"/>
      <c r="V9" s="11"/>
      <c r="W9" s="11"/>
      <c r="X9" s="11"/>
      <c r="Y9" s="11"/>
      <c r="Z9" s="11"/>
    </row>
    <row r="10" ht="15.75" customHeight="1">
      <c r="A10" s="57" t="s">
        <v>346</v>
      </c>
      <c r="B10" s="58"/>
      <c r="C10" s="58"/>
      <c r="D10" s="53" t="s">
        <v>347</v>
      </c>
      <c r="E10" s="26">
        <f t="shared" si="1"/>
        <v>1</v>
      </c>
      <c r="F10" s="58"/>
      <c r="G10" s="58"/>
      <c r="H10" s="58"/>
      <c r="I10" s="26">
        <f t="shared" si="2"/>
        <v>0</v>
      </c>
      <c r="J10" s="58"/>
      <c r="K10" s="58"/>
      <c r="L10" s="58"/>
      <c r="M10" s="26">
        <f t="shared" si="3"/>
        <v>0</v>
      </c>
      <c r="N10" s="58"/>
      <c r="O10" s="58"/>
      <c r="P10" s="58"/>
      <c r="Q10" s="26">
        <f t="shared" si="4"/>
        <v>0</v>
      </c>
      <c r="R10" s="28">
        <f t="shared" si="5"/>
        <v>1</v>
      </c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57" t="s">
        <v>348</v>
      </c>
      <c r="B11" s="58"/>
      <c r="C11" s="58"/>
      <c r="D11" s="53" t="s">
        <v>349</v>
      </c>
      <c r="E11" s="26">
        <f t="shared" si="1"/>
        <v>1</v>
      </c>
      <c r="F11" s="58"/>
      <c r="G11" s="58"/>
      <c r="H11" s="58"/>
      <c r="I11" s="26">
        <f t="shared" si="2"/>
        <v>0</v>
      </c>
      <c r="J11" s="58"/>
      <c r="K11" s="58"/>
      <c r="L11" s="58"/>
      <c r="M11" s="26">
        <f t="shared" si="3"/>
        <v>0</v>
      </c>
      <c r="N11" s="58"/>
      <c r="O11" s="58"/>
      <c r="P11" s="59"/>
      <c r="Q11" s="26">
        <f t="shared" si="4"/>
        <v>0</v>
      </c>
      <c r="R11" s="28">
        <f t="shared" si="5"/>
        <v>1</v>
      </c>
      <c r="S11" s="11"/>
      <c r="T11" s="11"/>
      <c r="U11" s="11"/>
      <c r="V11" s="11"/>
      <c r="W11" s="11"/>
      <c r="X11" s="11"/>
      <c r="Y11" s="11"/>
      <c r="Z11" s="11"/>
    </row>
    <row r="12" ht="15.75" customHeight="1">
      <c r="A12" s="57" t="s">
        <v>39</v>
      </c>
      <c r="B12" s="58"/>
      <c r="C12" s="58"/>
      <c r="D12" s="59"/>
      <c r="E12" s="26">
        <f t="shared" si="1"/>
        <v>0</v>
      </c>
      <c r="F12" s="58"/>
      <c r="G12" s="58"/>
      <c r="H12" s="59"/>
      <c r="I12" s="26">
        <f t="shared" si="2"/>
        <v>0</v>
      </c>
      <c r="J12" s="58"/>
      <c r="K12" s="58"/>
      <c r="L12" s="58"/>
      <c r="M12" s="26">
        <f t="shared" si="3"/>
        <v>0</v>
      </c>
      <c r="N12" s="58"/>
      <c r="O12" s="58"/>
      <c r="P12" s="63" t="s">
        <v>350</v>
      </c>
      <c r="Q12" s="26">
        <f t="shared" si="4"/>
        <v>1</v>
      </c>
      <c r="R12" s="28">
        <f t="shared" si="5"/>
        <v>1</v>
      </c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57" t="s">
        <v>351</v>
      </c>
      <c r="B13" s="58"/>
      <c r="C13" s="58"/>
      <c r="D13" s="59"/>
      <c r="E13" s="26">
        <f t="shared" si="1"/>
        <v>0</v>
      </c>
      <c r="F13" s="58"/>
      <c r="G13" s="58"/>
      <c r="H13" s="58"/>
      <c r="I13" s="26">
        <f t="shared" si="2"/>
        <v>0</v>
      </c>
      <c r="J13" s="58"/>
      <c r="K13" s="58"/>
      <c r="L13" s="58"/>
      <c r="M13" s="26">
        <f t="shared" si="3"/>
        <v>0</v>
      </c>
      <c r="N13" s="58"/>
      <c r="O13" s="58"/>
      <c r="P13" s="63" t="s">
        <v>334</v>
      </c>
      <c r="Q13" s="26">
        <f t="shared" si="4"/>
        <v>1</v>
      </c>
      <c r="R13" s="28">
        <f t="shared" si="5"/>
        <v>1</v>
      </c>
      <c r="S13" s="11"/>
      <c r="T13" s="11"/>
      <c r="U13" s="11"/>
      <c r="V13" s="11"/>
      <c r="W13" s="11"/>
      <c r="X13" s="11"/>
      <c r="Y13" s="11"/>
      <c r="Z13" s="11"/>
    </row>
    <row r="14" ht="33.0" customHeight="1">
      <c r="A14" s="64" t="s">
        <v>352</v>
      </c>
      <c r="B14" s="62"/>
      <c r="C14" s="62"/>
      <c r="D14" s="59"/>
      <c r="E14" s="26">
        <f t="shared" si="1"/>
        <v>0</v>
      </c>
      <c r="F14" s="62"/>
      <c r="G14" s="62"/>
      <c r="H14" s="62"/>
      <c r="I14" s="26">
        <f t="shared" si="2"/>
        <v>0</v>
      </c>
      <c r="J14" s="62"/>
      <c r="K14" s="62"/>
      <c r="L14" s="65" t="s">
        <v>353</v>
      </c>
      <c r="M14" s="26">
        <f t="shared" si="3"/>
        <v>1</v>
      </c>
      <c r="N14" s="62"/>
      <c r="O14" s="62"/>
      <c r="P14" s="66"/>
      <c r="Q14" s="26">
        <f t="shared" si="4"/>
        <v>0</v>
      </c>
      <c r="R14" s="28">
        <f t="shared" si="5"/>
        <v>1</v>
      </c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57" t="s">
        <v>354</v>
      </c>
      <c r="B15" s="58"/>
      <c r="C15" s="58"/>
      <c r="D15" s="59"/>
      <c r="E15" s="26">
        <f t="shared" si="1"/>
        <v>0</v>
      </c>
      <c r="F15" s="58"/>
      <c r="G15" s="58"/>
      <c r="H15" s="58"/>
      <c r="I15" s="26">
        <f t="shared" si="2"/>
        <v>0</v>
      </c>
      <c r="J15" s="58"/>
      <c r="K15" s="58"/>
      <c r="L15" s="58"/>
      <c r="M15" s="26">
        <f t="shared" si="3"/>
        <v>0</v>
      </c>
      <c r="N15" s="58"/>
      <c r="O15" s="58"/>
      <c r="P15" s="53" t="s">
        <v>355</v>
      </c>
      <c r="Q15" s="26">
        <f t="shared" si="4"/>
        <v>1</v>
      </c>
      <c r="R15" s="28">
        <f t="shared" si="5"/>
        <v>1</v>
      </c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57" t="s">
        <v>356</v>
      </c>
      <c r="B16" s="58"/>
      <c r="C16" s="58"/>
      <c r="D16" s="59"/>
      <c r="E16" s="26">
        <f t="shared" si="1"/>
        <v>0</v>
      </c>
      <c r="F16" s="58"/>
      <c r="G16" s="58"/>
      <c r="H16" s="58"/>
      <c r="I16" s="26">
        <f t="shared" si="2"/>
        <v>0</v>
      </c>
      <c r="J16" s="58"/>
      <c r="K16" s="58"/>
      <c r="L16" s="58"/>
      <c r="M16" s="26">
        <f t="shared" si="3"/>
        <v>0</v>
      </c>
      <c r="N16" s="58"/>
      <c r="O16" s="58"/>
      <c r="P16" s="60" t="s">
        <v>357</v>
      </c>
      <c r="Q16" s="26">
        <f t="shared" si="4"/>
        <v>1</v>
      </c>
      <c r="R16" s="28">
        <f t="shared" si="5"/>
        <v>1</v>
      </c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57" t="s">
        <v>358</v>
      </c>
      <c r="B17" s="58"/>
      <c r="C17" s="58"/>
      <c r="D17" s="59"/>
      <c r="E17" s="26">
        <f t="shared" si="1"/>
        <v>0</v>
      </c>
      <c r="F17" s="58"/>
      <c r="G17" s="58"/>
      <c r="H17" s="58"/>
      <c r="I17" s="26">
        <f t="shared" si="2"/>
        <v>0</v>
      </c>
      <c r="J17" s="58"/>
      <c r="K17" s="58"/>
      <c r="L17" s="60" t="s">
        <v>359</v>
      </c>
      <c r="M17" s="26">
        <f t="shared" si="3"/>
        <v>1</v>
      </c>
      <c r="N17" s="58"/>
      <c r="O17" s="58"/>
      <c r="P17" s="58"/>
      <c r="Q17" s="26">
        <f t="shared" si="4"/>
        <v>0</v>
      </c>
      <c r="R17" s="28">
        <f t="shared" si="5"/>
        <v>1</v>
      </c>
      <c r="S17" s="11"/>
      <c r="T17" s="11"/>
      <c r="U17" s="11"/>
      <c r="V17" s="11"/>
      <c r="W17" s="11"/>
      <c r="X17" s="11"/>
      <c r="Y17" s="11"/>
      <c r="Z17" s="11"/>
    </row>
    <row r="18" ht="31.5" customHeight="1">
      <c r="A18" s="57" t="s">
        <v>360</v>
      </c>
      <c r="B18" s="58"/>
      <c r="C18" s="58"/>
      <c r="D18" s="59"/>
      <c r="E18" s="26">
        <f t="shared" si="1"/>
        <v>0</v>
      </c>
      <c r="F18" s="58"/>
      <c r="G18" s="58"/>
      <c r="H18" s="58"/>
      <c r="I18" s="26">
        <f t="shared" si="2"/>
        <v>0</v>
      </c>
      <c r="J18" s="58"/>
      <c r="K18" s="58"/>
      <c r="L18" s="58"/>
      <c r="M18" s="26">
        <f t="shared" si="3"/>
        <v>0</v>
      </c>
      <c r="N18" s="58"/>
      <c r="O18" s="58"/>
      <c r="P18" s="60" t="s">
        <v>361</v>
      </c>
      <c r="Q18" s="26">
        <f t="shared" si="4"/>
        <v>1</v>
      </c>
      <c r="R18" s="28">
        <f t="shared" si="5"/>
        <v>1</v>
      </c>
      <c r="S18" s="11"/>
      <c r="T18" s="11"/>
      <c r="U18" s="11"/>
      <c r="V18" s="11"/>
      <c r="W18" s="11"/>
      <c r="X18" s="11"/>
      <c r="Y18" s="11"/>
      <c r="Z18" s="11"/>
    </row>
    <row r="19" ht="17.25" customHeight="1">
      <c r="A19" s="67" t="s">
        <v>362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57" t="s">
        <v>363</v>
      </c>
      <c r="B20" s="58"/>
      <c r="C20" s="58"/>
      <c r="D20" s="53" t="s">
        <v>364</v>
      </c>
      <c r="E20" s="26">
        <f t="shared" ref="E20:E33" si="6">IF(D20&lt;&gt;0,1,0)+IF(C20&lt;&gt;0,1,0)+IF(B20&lt;&gt;0,1,0)</f>
        <v>1</v>
      </c>
      <c r="F20" s="58"/>
      <c r="G20" s="58"/>
      <c r="H20" s="60" t="s">
        <v>365</v>
      </c>
      <c r="I20" s="26">
        <f t="shared" ref="I20:I33" si="7">IF(H20&lt;&gt;0,1,0)+IF(G20&lt;&gt;0,1,0)+IF(F20&lt;&gt;0,1,0)</f>
        <v>1</v>
      </c>
      <c r="J20" s="58"/>
      <c r="K20" s="58"/>
      <c r="L20" s="60" t="s">
        <v>366</v>
      </c>
      <c r="M20" s="26">
        <f t="shared" ref="M20:M33" si="8">IF(L20&lt;&gt;0,1,0)+IF(K20&lt;&gt;0,1,0)+IF(J20&lt;&gt;0,1,0)</f>
        <v>1</v>
      </c>
      <c r="N20" s="58"/>
      <c r="O20" s="58"/>
      <c r="P20" s="60" t="s">
        <v>367</v>
      </c>
      <c r="Q20" s="26">
        <f t="shared" ref="Q20:Q33" si="9">IF(P20&lt;&gt;0,1,0)+IF(O20&lt;&gt;0,1,0)+IF(N20&lt;&gt;0,1,0)</f>
        <v>1</v>
      </c>
      <c r="R20" s="28">
        <f t="shared" ref="R20:R33" si="10">SUM(E20,I20,M20,Q20)</f>
        <v>4</v>
      </c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57" t="s">
        <v>368</v>
      </c>
      <c r="B21" s="58"/>
      <c r="C21" s="58"/>
      <c r="D21" s="53" t="s">
        <v>369</v>
      </c>
      <c r="E21" s="26">
        <f t="shared" si="6"/>
        <v>1</v>
      </c>
      <c r="F21" s="58"/>
      <c r="G21" s="58"/>
      <c r="H21" s="60" t="s">
        <v>370</v>
      </c>
      <c r="I21" s="26">
        <f t="shared" si="7"/>
        <v>1</v>
      </c>
      <c r="J21" s="58"/>
      <c r="K21" s="58"/>
      <c r="L21" s="60" t="s">
        <v>371</v>
      </c>
      <c r="M21" s="26">
        <f t="shared" si="8"/>
        <v>1</v>
      </c>
      <c r="N21" s="58"/>
      <c r="O21" s="58"/>
      <c r="P21" s="60" t="s">
        <v>372</v>
      </c>
      <c r="Q21" s="26">
        <f t="shared" si="9"/>
        <v>1</v>
      </c>
      <c r="R21" s="28">
        <f t="shared" si="10"/>
        <v>4</v>
      </c>
      <c r="S21" s="11"/>
      <c r="T21" s="11"/>
      <c r="U21" s="11"/>
      <c r="V21" s="11"/>
      <c r="W21" s="11"/>
      <c r="X21" s="11"/>
      <c r="Y21" s="11"/>
      <c r="Z21" s="11"/>
    </row>
    <row r="22" ht="31.5" customHeight="1">
      <c r="A22" s="61" t="s">
        <v>373</v>
      </c>
      <c r="B22" s="62"/>
      <c r="C22" s="62"/>
      <c r="D22" s="59"/>
      <c r="E22" s="26">
        <f t="shared" si="6"/>
        <v>0</v>
      </c>
      <c r="F22" s="62"/>
      <c r="G22" s="62"/>
      <c r="H22" s="53" t="s">
        <v>374</v>
      </c>
      <c r="I22" s="26">
        <f t="shared" si="7"/>
        <v>1</v>
      </c>
      <c r="J22" s="62"/>
      <c r="K22" s="62"/>
      <c r="L22" s="53" t="s">
        <v>375</v>
      </c>
      <c r="M22" s="26">
        <f t="shared" si="8"/>
        <v>1</v>
      </c>
      <c r="N22" s="62"/>
      <c r="O22" s="62"/>
      <c r="P22" s="53" t="s">
        <v>376</v>
      </c>
      <c r="Q22" s="26">
        <f t="shared" si="9"/>
        <v>1</v>
      </c>
      <c r="R22" s="28">
        <f t="shared" si="10"/>
        <v>3</v>
      </c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57" t="s">
        <v>377</v>
      </c>
      <c r="B23" s="58"/>
      <c r="C23" s="58"/>
      <c r="D23" s="59"/>
      <c r="E23" s="26">
        <f t="shared" si="6"/>
        <v>0</v>
      </c>
      <c r="F23" s="58"/>
      <c r="G23" s="58"/>
      <c r="H23" s="53" t="s">
        <v>378</v>
      </c>
      <c r="I23" s="26">
        <f t="shared" si="7"/>
        <v>1</v>
      </c>
      <c r="J23" s="58"/>
      <c r="K23" s="60" t="s">
        <v>379</v>
      </c>
      <c r="L23" s="58"/>
      <c r="M23" s="26">
        <f t="shared" si="8"/>
        <v>1</v>
      </c>
      <c r="N23" s="58"/>
      <c r="O23" s="58"/>
      <c r="P23" s="53" t="s">
        <v>380</v>
      </c>
      <c r="Q23" s="26">
        <f t="shared" si="9"/>
        <v>1</v>
      </c>
      <c r="R23" s="28">
        <f t="shared" si="10"/>
        <v>3</v>
      </c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57" t="s">
        <v>381</v>
      </c>
      <c r="B24" s="58"/>
      <c r="C24" s="58"/>
      <c r="D24" s="59"/>
      <c r="E24" s="26">
        <f t="shared" si="6"/>
        <v>0</v>
      </c>
      <c r="F24" s="58"/>
      <c r="G24" s="58"/>
      <c r="H24" s="58"/>
      <c r="I24" s="26">
        <f t="shared" si="7"/>
        <v>0</v>
      </c>
      <c r="J24" s="58"/>
      <c r="K24" s="58"/>
      <c r="L24" s="60" t="s">
        <v>382</v>
      </c>
      <c r="M24" s="26">
        <f t="shared" si="8"/>
        <v>1</v>
      </c>
      <c r="N24" s="58"/>
      <c r="O24" s="58"/>
      <c r="P24" s="58"/>
      <c r="Q24" s="26">
        <f t="shared" si="9"/>
        <v>0</v>
      </c>
      <c r="R24" s="28">
        <f t="shared" si="10"/>
        <v>1</v>
      </c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57" t="s">
        <v>383</v>
      </c>
      <c r="B25" s="58"/>
      <c r="C25" s="58"/>
      <c r="D25" s="59"/>
      <c r="E25" s="26">
        <f t="shared" si="6"/>
        <v>0</v>
      </c>
      <c r="F25" s="58"/>
      <c r="G25" s="58"/>
      <c r="H25" s="58"/>
      <c r="I25" s="26">
        <f t="shared" si="7"/>
        <v>0</v>
      </c>
      <c r="J25" s="58"/>
      <c r="K25" s="58"/>
      <c r="L25" s="58"/>
      <c r="M25" s="26">
        <f t="shared" si="8"/>
        <v>0</v>
      </c>
      <c r="N25" s="58"/>
      <c r="O25" s="58"/>
      <c r="P25" s="60" t="s">
        <v>384</v>
      </c>
      <c r="Q25" s="26">
        <f t="shared" si="9"/>
        <v>1</v>
      </c>
      <c r="R25" s="28">
        <f t="shared" si="10"/>
        <v>1</v>
      </c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57" t="s">
        <v>385</v>
      </c>
      <c r="B26" s="58"/>
      <c r="C26" s="58"/>
      <c r="D26" s="53" t="s">
        <v>386</v>
      </c>
      <c r="E26" s="26">
        <f t="shared" si="6"/>
        <v>1</v>
      </c>
      <c r="F26" s="58"/>
      <c r="G26" s="58"/>
      <c r="H26" s="58"/>
      <c r="I26" s="26">
        <f t="shared" si="7"/>
        <v>0</v>
      </c>
      <c r="J26" s="58"/>
      <c r="K26" s="58"/>
      <c r="L26" s="59"/>
      <c r="M26" s="26">
        <f t="shared" si="8"/>
        <v>0</v>
      </c>
      <c r="N26" s="58"/>
      <c r="O26" s="58"/>
      <c r="P26" s="58"/>
      <c r="Q26" s="26">
        <f t="shared" si="9"/>
        <v>0</v>
      </c>
      <c r="R26" s="28">
        <f t="shared" si="10"/>
        <v>1</v>
      </c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57" t="s">
        <v>387</v>
      </c>
      <c r="B27" s="58"/>
      <c r="C27" s="58"/>
      <c r="D27" s="53" t="s">
        <v>388</v>
      </c>
      <c r="E27" s="26">
        <f t="shared" si="6"/>
        <v>1</v>
      </c>
      <c r="F27" s="58"/>
      <c r="G27" s="58"/>
      <c r="H27" s="58"/>
      <c r="I27" s="26">
        <f t="shared" si="7"/>
        <v>0</v>
      </c>
      <c r="J27" s="58"/>
      <c r="K27" s="58"/>
      <c r="L27" s="58"/>
      <c r="M27" s="26">
        <f t="shared" si="8"/>
        <v>0</v>
      </c>
      <c r="N27" s="58"/>
      <c r="O27" s="58"/>
      <c r="P27" s="59"/>
      <c r="Q27" s="26">
        <f t="shared" si="9"/>
        <v>0</v>
      </c>
      <c r="R27" s="28">
        <f t="shared" si="10"/>
        <v>1</v>
      </c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57" t="s">
        <v>39</v>
      </c>
      <c r="B28" s="58"/>
      <c r="C28" s="58"/>
      <c r="D28" s="59"/>
      <c r="E28" s="26">
        <f t="shared" si="6"/>
        <v>0</v>
      </c>
      <c r="F28" s="58"/>
      <c r="G28" s="58"/>
      <c r="H28" s="59"/>
      <c r="I28" s="26">
        <f t="shared" si="7"/>
        <v>0</v>
      </c>
      <c r="J28" s="58"/>
      <c r="K28" s="58"/>
      <c r="L28" s="58"/>
      <c r="M28" s="26">
        <f t="shared" si="8"/>
        <v>0</v>
      </c>
      <c r="N28" s="58"/>
      <c r="O28" s="58"/>
      <c r="P28" s="60" t="s">
        <v>389</v>
      </c>
      <c r="Q28" s="26">
        <f t="shared" si="9"/>
        <v>1</v>
      </c>
      <c r="R28" s="28">
        <f t="shared" si="10"/>
        <v>1</v>
      </c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57" t="s">
        <v>351</v>
      </c>
      <c r="B29" s="58"/>
      <c r="C29" s="58"/>
      <c r="D29" s="58"/>
      <c r="E29" s="26">
        <f t="shared" si="6"/>
        <v>0</v>
      </c>
      <c r="F29" s="58"/>
      <c r="G29" s="58"/>
      <c r="H29" s="58"/>
      <c r="I29" s="26">
        <f t="shared" si="7"/>
        <v>0</v>
      </c>
      <c r="J29" s="58"/>
      <c r="K29" s="58"/>
      <c r="L29" s="58"/>
      <c r="M29" s="26">
        <f t="shared" si="8"/>
        <v>0</v>
      </c>
      <c r="N29" s="58"/>
      <c r="O29" s="58"/>
      <c r="P29" s="60" t="s">
        <v>390</v>
      </c>
      <c r="Q29" s="26">
        <f t="shared" si="9"/>
        <v>1</v>
      </c>
      <c r="R29" s="28">
        <f t="shared" si="10"/>
        <v>1</v>
      </c>
      <c r="S29" s="11"/>
      <c r="T29" s="11"/>
      <c r="U29" s="11"/>
      <c r="V29" s="11"/>
      <c r="W29" s="11"/>
      <c r="X29" s="11"/>
      <c r="Y29" s="11"/>
      <c r="Z29" s="11"/>
    </row>
    <row r="30" ht="26.25" customHeight="1">
      <c r="A30" s="64" t="s">
        <v>391</v>
      </c>
      <c r="B30" s="62"/>
      <c r="C30" s="62"/>
      <c r="D30" s="59"/>
      <c r="E30" s="26">
        <f t="shared" si="6"/>
        <v>0</v>
      </c>
      <c r="F30" s="62"/>
      <c r="G30" s="62"/>
      <c r="H30" s="62"/>
      <c r="I30" s="26">
        <f t="shared" si="7"/>
        <v>0</v>
      </c>
      <c r="J30" s="62"/>
      <c r="K30" s="62"/>
      <c r="L30" s="65" t="s">
        <v>353</v>
      </c>
      <c r="M30" s="26">
        <f t="shared" si="8"/>
        <v>1</v>
      </c>
      <c r="N30" s="62"/>
      <c r="O30" s="62"/>
      <c r="P30" s="59"/>
      <c r="Q30" s="26">
        <f t="shared" si="9"/>
        <v>0</v>
      </c>
      <c r="R30" s="28">
        <f t="shared" si="10"/>
        <v>1</v>
      </c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57" t="s">
        <v>392</v>
      </c>
      <c r="B31" s="58"/>
      <c r="C31" s="58"/>
      <c r="D31" s="59"/>
      <c r="E31" s="26">
        <f t="shared" si="6"/>
        <v>0</v>
      </c>
      <c r="F31" s="58"/>
      <c r="G31" s="58"/>
      <c r="H31" s="58"/>
      <c r="I31" s="26">
        <f t="shared" si="7"/>
        <v>0</v>
      </c>
      <c r="J31" s="58"/>
      <c r="K31" s="58"/>
      <c r="L31" s="58"/>
      <c r="M31" s="26">
        <f t="shared" si="8"/>
        <v>0</v>
      </c>
      <c r="N31" s="58"/>
      <c r="O31" s="58"/>
      <c r="P31" s="53" t="s">
        <v>393</v>
      </c>
      <c r="Q31" s="26">
        <f t="shared" si="9"/>
        <v>1</v>
      </c>
      <c r="R31" s="28">
        <f t="shared" si="10"/>
        <v>1</v>
      </c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57" t="s">
        <v>394</v>
      </c>
      <c r="B32" s="58"/>
      <c r="C32" s="58"/>
      <c r="D32" s="59"/>
      <c r="E32" s="26">
        <f t="shared" si="6"/>
        <v>0</v>
      </c>
      <c r="F32" s="58"/>
      <c r="G32" s="58"/>
      <c r="H32" s="58"/>
      <c r="I32" s="26">
        <f t="shared" si="7"/>
        <v>0</v>
      </c>
      <c r="J32" s="58"/>
      <c r="K32" s="58"/>
      <c r="L32" s="58"/>
      <c r="M32" s="26">
        <f t="shared" si="8"/>
        <v>0</v>
      </c>
      <c r="N32" s="58"/>
      <c r="O32" s="58"/>
      <c r="P32" s="60" t="s">
        <v>395</v>
      </c>
      <c r="Q32" s="26">
        <f t="shared" si="9"/>
        <v>1</v>
      </c>
      <c r="R32" s="28">
        <f t="shared" si="10"/>
        <v>1</v>
      </c>
      <c r="S32" s="11"/>
      <c r="T32" s="11"/>
      <c r="U32" s="11"/>
      <c r="V32" s="11"/>
      <c r="W32" s="11"/>
      <c r="X32" s="11"/>
      <c r="Y32" s="11"/>
      <c r="Z32" s="11"/>
    </row>
    <row r="33" ht="32.25" customHeight="1">
      <c r="A33" s="57" t="s">
        <v>396</v>
      </c>
      <c r="B33" s="58"/>
      <c r="C33" s="58"/>
      <c r="D33" s="59"/>
      <c r="E33" s="26">
        <f t="shared" si="6"/>
        <v>0</v>
      </c>
      <c r="F33" s="58"/>
      <c r="G33" s="58"/>
      <c r="H33" s="58"/>
      <c r="I33" s="26">
        <f t="shared" si="7"/>
        <v>0</v>
      </c>
      <c r="J33" s="58"/>
      <c r="K33" s="58"/>
      <c r="L33" s="60" t="s">
        <v>397</v>
      </c>
      <c r="M33" s="26">
        <f t="shared" si="8"/>
        <v>1</v>
      </c>
      <c r="N33" s="58"/>
      <c r="O33" s="58"/>
      <c r="P33" s="58"/>
      <c r="Q33" s="26">
        <f t="shared" si="9"/>
        <v>0</v>
      </c>
      <c r="R33" s="28">
        <f t="shared" si="10"/>
        <v>1</v>
      </c>
      <c r="S33" s="11"/>
      <c r="T33" s="11"/>
      <c r="U33" s="11"/>
      <c r="V33" s="11"/>
      <c r="W33" s="11"/>
      <c r="X33" s="11"/>
      <c r="Y33" s="11"/>
      <c r="Z33" s="11"/>
    </row>
    <row r="34" ht="17.25" customHeight="1">
      <c r="A34" s="67" t="s">
        <v>398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57" t="s">
        <v>399</v>
      </c>
      <c r="B35" s="58"/>
      <c r="C35" s="58"/>
      <c r="D35" s="53" t="s">
        <v>329</v>
      </c>
      <c r="E35" s="26">
        <f t="shared" ref="E35:E52" si="11">IF(D35&lt;&gt;0,1,0)+IF(C35&lt;&gt;0,1,0)+IF(B35&lt;&gt;0,1,0)</f>
        <v>1</v>
      </c>
      <c r="F35" s="58"/>
      <c r="G35" s="58"/>
      <c r="H35" s="60" t="s">
        <v>400</v>
      </c>
      <c r="I35" s="26">
        <f t="shared" ref="I35:I52" si="12">IF(H35&lt;&gt;0,1,0)+IF(G35&lt;&gt;0,1,0)+IF(F35&lt;&gt;0,1,0)</f>
        <v>1</v>
      </c>
      <c r="J35" s="58"/>
      <c r="K35" s="58"/>
      <c r="L35" s="60" t="s">
        <v>331</v>
      </c>
      <c r="M35" s="26">
        <f t="shared" ref="M35:M52" si="13">IF(L35&lt;&gt;0,1,0)+IF(K35&lt;&gt;0,1,0)+IF(J35&lt;&gt;0,1,0)</f>
        <v>1</v>
      </c>
      <c r="N35" s="58"/>
      <c r="O35" s="58"/>
      <c r="P35" s="60" t="s">
        <v>401</v>
      </c>
      <c r="Q35" s="26">
        <f t="shared" ref="Q35:Q52" si="14">IF(P35&lt;&gt;0,1,0)+IF(O35&lt;&gt;0,1,0)+IF(N35&lt;&gt;0,1,0)</f>
        <v>1</v>
      </c>
      <c r="R35" s="28">
        <f t="shared" ref="R35:R52" si="15">SUM(E35,I35,M35,Q35)</f>
        <v>4</v>
      </c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57" t="s">
        <v>402</v>
      </c>
      <c r="B36" s="58"/>
      <c r="C36" s="58"/>
      <c r="D36" s="59"/>
      <c r="E36" s="26">
        <f t="shared" si="11"/>
        <v>0</v>
      </c>
      <c r="F36" s="58"/>
      <c r="G36" s="58"/>
      <c r="H36" s="58"/>
      <c r="I36" s="26">
        <f t="shared" si="12"/>
        <v>0</v>
      </c>
      <c r="J36" s="58"/>
      <c r="K36" s="58"/>
      <c r="L36" s="58"/>
      <c r="M36" s="26">
        <f t="shared" si="13"/>
        <v>0</v>
      </c>
      <c r="N36" s="58"/>
      <c r="O36" s="58"/>
      <c r="P36" s="60" t="s">
        <v>403</v>
      </c>
      <c r="Q36" s="26">
        <f t="shared" si="14"/>
        <v>1</v>
      </c>
      <c r="R36" s="28">
        <f t="shared" si="15"/>
        <v>1</v>
      </c>
      <c r="S36" s="11"/>
      <c r="T36" s="11"/>
      <c r="U36" s="11"/>
      <c r="V36" s="11"/>
      <c r="W36" s="11"/>
      <c r="X36" s="11"/>
      <c r="Y36" s="11"/>
      <c r="Z36" s="11"/>
    </row>
    <row r="37" ht="31.5" customHeight="1">
      <c r="A37" s="61" t="s">
        <v>404</v>
      </c>
      <c r="B37" s="62"/>
      <c r="C37" s="62"/>
      <c r="D37" s="53" t="s">
        <v>405</v>
      </c>
      <c r="E37" s="26">
        <f t="shared" si="11"/>
        <v>1</v>
      </c>
      <c r="F37" s="62"/>
      <c r="G37" s="62"/>
      <c r="H37" s="62"/>
      <c r="I37" s="26">
        <f t="shared" si="12"/>
        <v>0</v>
      </c>
      <c r="J37" s="62"/>
      <c r="K37" s="62"/>
      <c r="L37" s="53" t="s">
        <v>406</v>
      </c>
      <c r="M37" s="26">
        <f t="shared" si="13"/>
        <v>1</v>
      </c>
      <c r="N37" s="62"/>
      <c r="O37" s="62"/>
      <c r="P37" s="53" t="s">
        <v>407</v>
      </c>
      <c r="Q37" s="26">
        <f t="shared" si="14"/>
        <v>1</v>
      </c>
      <c r="R37" s="28">
        <f t="shared" si="15"/>
        <v>3</v>
      </c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57" t="s">
        <v>408</v>
      </c>
      <c r="B38" s="58"/>
      <c r="C38" s="58"/>
      <c r="D38" s="59"/>
      <c r="E38" s="26">
        <f t="shared" si="11"/>
        <v>0</v>
      </c>
      <c r="F38" s="58"/>
      <c r="G38" s="58"/>
      <c r="H38" s="53" t="s">
        <v>409</v>
      </c>
      <c r="I38" s="26">
        <f t="shared" si="12"/>
        <v>1</v>
      </c>
      <c r="J38" s="58"/>
      <c r="K38" s="58"/>
      <c r="L38" s="58"/>
      <c r="M38" s="26">
        <f t="shared" si="13"/>
        <v>0</v>
      </c>
      <c r="N38" s="58"/>
      <c r="O38" s="58"/>
      <c r="P38" s="59"/>
      <c r="Q38" s="26">
        <f t="shared" si="14"/>
        <v>0</v>
      </c>
      <c r="R38" s="28">
        <f t="shared" si="15"/>
        <v>1</v>
      </c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57" t="s">
        <v>410</v>
      </c>
      <c r="B39" s="58"/>
      <c r="C39" s="58"/>
      <c r="D39" s="59"/>
      <c r="E39" s="26">
        <f t="shared" si="11"/>
        <v>0</v>
      </c>
      <c r="F39" s="58"/>
      <c r="G39" s="58"/>
      <c r="H39" s="59"/>
      <c r="I39" s="26">
        <f t="shared" si="12"/>
        <v>0</v>
      </c>
      <c r="J39" s="58"/>
      <c r="K39" s="58"/>
      <c r="L39" s="58"/>
      <c r="M39" s="26">
        <f t="shared" si="13"/>
        <v>0</v>
      </c>
      <c r="N39" s="58"/>
      <c r="O39" s="58"/>
      <c r="P39" s="53" t="s">
        <v>339</v>
      </c>
      <c r="Q39" s="26">
        <f t="shared" si="14"/>
        <v>1</v>
      </c>
      <c r="R39" s="28">
        <f t="shared" si="15"/>
        <v>1</v>
      </c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57" t="s">
        <v>411</v>
      </c>
      <c r="B40" s="58"/>
      <c r="C40" s="58"/>
      <c r="D40" s="58"/>
      <c r="E40" s="26">
        <f t="shared" si="11"/>
        <v>0</v>
      </c>
      <c r="F40" s="58"/>
      <c r="G40" s="58"/>
      <c r="H40" s="58"/>
      <c r="I40" s="26">
        <f t="shared" si="12"/>
        <v>0</v>
      </c>
      <c r="J40" s="58"/>
      <c r="K40" s="58"/>
      <c r="L40" s="58"/>
      <c r="M40" s="26">
        <f t="shared" si="13"/>
        <v>0</v>
      </c>
      <c r="N40" s="58"/>
      <c r="O40" s="58"/>
      <c r="P40" s="53" t="s">
        <v>412</v>
      </c>
      <c r="Q40" s="26">
        <f t="shared" si="14"/>
        <v>1</v>
      </c>
      <c r="R40" s="28">
        <f t="shared" si="15"/>
        <v>1</v>
      </c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57" t="s">
        <v>413</v>
      </c>
      <c r="B41" s="58"/>
      <c r="C41" s="58"/>
      <c r="D41" s="59"/>
      <c r="E41" s="26">
        <f t="shared" si="11"/>
        <v>0</v>
      </c>
      <c r="F41" s="58"/>
      <c r="G41" s="58"/>
      <c r="H41" s="58"/>
      <c r="I41" s="26">
        <f t="shared" si="12"/>
        <v>0</v>
      </c>
      <c r="J41" s="58"/>
      <c r="K41" s="58"/>
      <c r="L41" s="60" t="s">
        <v>414</v>
      </c>
      <c r="M41" s="26">
        <f t="shared" si="13"/>
        <v>1</v>
      </c>
      <c r="N41" s="58"/>
      <c r="O41" s="58"/>
      <c r="P41" s="58"/>
      <c r="Q41" s="26">
        <f t="shared" si="14"/>
        <v>0</v>
      </c>
      <c r="R41" s="28">
        <f t="shared" si="15"/>
        <v>1</v>
      </c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57" t="s">
        <v>415</v>
      </c>
      <c r="B42" s="58"/>
      <c r="C42" s="58"/>
      <c r="D42" s="59"/>
      <c r="E42" s="26">
        <f t="shared" si="11"/>
        <v>0</v>
      </c>
      <c r="F42" s="58"/>
      <c r="G42" s="58"/>
      <c r="H42" s="58"/>
      <c r="I42" s="26">
        <f t="shared" si="12"/>
        <v>0</v>
      </c>
      <c r="J42" s="58"/>
      <c r="K42" s="58"/>
      <c r="L42" s="60" t="s">
        <v>353</v>
      </c>
      <c r="M42" s="26">
        <f t="shared" si="13"/>
        <v>1</v>
      </c>
      <c r="N42" s="58"/>
      <c r="O42" s="58"/>
      <c r="P42" s="58"/>
      <c r="Q42" s="26">
        <f t="shared" si="14"/>
        <v>0</v>
      </c>
      <c r="R42" s="28">
        <f t="shared" si="15"/>
        <v>1</v>
      </c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57" t="s">
        <v>416</v>
      </c>
      <c r="B43" s="58"/>
      <c r="C43" s="58"/>
      <c r="D43" s="53" t="s">
        <v>369</v>
      </c>
      <c r="E43" s="26">
        <f t="shared" si="11"/>
        <v>1</v>
      </c>
      <c r="F43" s="58"/>
      <c r="G43" s="58"/>
      <c r="H43" s="59"/>
      <c r="I43" s="26">
        <f t="shared" si="12"/>
        <v>0</v>
      </c>
      <c r="J43" s="58"/>
      <c r="K43" s="58"/>
      <c r="L43" s="59"/>
      <c r="M43" s="26">
        <f t="shared" si="13"/>
        <v>0</v>
      </c>
      <c r="N43" s="58"/>
      <c r="O43" s="58"/>
      <c r="P43" s="58"/>
      <c r="Q43" s="26">
        <f t="shared" si="14"/>
        <v>0</v>
      </c>
      <c r="R43" s="28">
        <f t="shared" si="15"/>
        <v>1</v>
      </c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57" t="s">
        <v>417</v>
      </c>
      <c r="B44" s="58"/>
      <c r="C44" s="58"/>
      <c r="D44" s="59"/>
      <c r="E44" s="26">
        <f t="shared" si="11"/>
        <v>0</v>
      </c>
      <c r="F44" s="58"/>
      <c r="G44" s="58"/>
      <c r="H44" s="58"/>
      <c r="I44" s="26">
        <f t="shared" si="12"/>
        <v>0</v>
      </c>
      <c r="J44" s="58"/>
      <c r="K44" s="58"/>
      <c r="L44" s="60" t="s">
        <v>418</v>
      </c>
      <c r="M44" s="26">
        <f t="shared" si="13"/>
        <v>1</v>
      </c>
      <c r="N44" s="58"/>
      <c r="O44" s="58"/>
      <c r="P44" s="59"/>
      <c r="Q44" s="26">
        <f t="shared" si="14"/>
        <v>0</v>
      </c>
      <c r="R44" s="28">
        <f t="shared" si="15"/>
        <v>1</v>
      </c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57" t="s">
        <v>39</v>
      </c>
      <c r="B45" s="58"/>
      <c r="C45" s="58"/>
      <c r="D45" s="59"/>
      <c r="E45" s="26">
        <f t="shared" si="11"/>
        <v>0</v>
      </c>
      <c r="F45" s="58"/>
      <c r="G45" s="58"/>
      <c r="H45" s="59"/>
      <c r="I45" s="26">
        <f t="shared" si="12"/>
        <v>0</v>
      </c>
      <c r="J45" s="58"/>
      <c r="K45" s="58"/>
      <c r="L45" s="58"/>
      <c r="M45" s="26">
        <f t="shared" si="13"/>
        <v>0</v>
      </c>
      <c r="N45" s="58"/>
      <c r="O45" s="58"/>
      <c r="P45" s="60" t="s">
        <v>419</v>
      </c>
      <c r="Q45" s="26">
        <f t="shared" si="14"/>
        <v>1</v>
      </c>
      <c r="R45" s="28">
        <f t="shared" si="15"/>
        <v>1</v>
      </c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57" t="s">
        <v>420</v>
      </c>
      <c r="B46" s="58"/>
      <c r="C46" s="58"/>
      <c r="D46" s="59"/>
      <c r="E46" s="26">
        <f t="shared" si="11"/>
        <v>0</v>
      </c>
      <c r="F46" s="58"/>
      <c r="G46" s="58"/>
      <c r="H46" s="60" t="s">
        <v>421</v>
      </c>
      <c r="I46" s="26">
        <f t="shared" si="12"/>
        <v>1</v>
      </c>
      <c r="J46" s="58"/>
      <c r="K46" s="58"/>
      <c r="L46" s="58"/>
      <c r="M46" s="26">
        <f t="shared" si="13"/>
        <v>0</v>
      </c>
      <c r="N46" s="58"/>
      <c r="O46" s="58"/>
      <c r="P46" s="59"/>
      <c r="Q46" s="26">
        <f t="shared" si="14"/>
        <v>0</v>
      </c>
      <c r="R46" s="28">
        <f t="shared" si="15"/>
        <v>1</v>
      </c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57" t="s">
        <v>422</v>
      </c>
      <c r="B47" s="58"/>
      <c r="C47" s="58"/>
      <c r="D47" s="59"/>
      <c r="E47" s="26">
        <f t="shared" si="11"/>
        <v>0</v>
      </c>
      <c r="F47" s="58"/>
      <c r="G47" s="58"/>
      <c r="H47" s="60" t="s">
        <v>423</v>
      </c>
      <c r="I47" s="26">
        <f t="shared" si="12"/>
        <v>1</v>
      </c>
      <c r="J47" s="58"/>
      <c r="K47" s="58"/>
      <c r="L47" s="58"/>
      <c r="M47" s="26">
        <f t="shared" si="13"/>
        <v>0</v>
      </c>
      <c r="N47" s="58"/>
      <c r="O47" s="58"/>
      <c r="P47" s="53" t="s">
        <v>424</v>
      </c>
      <c r="Q47" s="26">
        <f t="shared" si="14"/>
        <v>1</v>
      </c>
      <c r="R47" s="28">
        <f t="shared" si="15"/>
        <v>2</v>
      </c>
      <c r="S47" s="11"/>
      <c r="T47" s="11"/>
      <c r="U47" s="11"/>
      <c r="V47" s="11"/>
      <c r="W47" s="11"/>
      <c r="X47" s="11"/>
      <c r="Y47" s="11"/>
      <c r="Z47" s="11"/>
    </row>
    <row r="48" ht="33.0" customHeight="1">
      <c r="A48" s="64" t="s">
        <v>425</v>
      </c>
      <c r="B48" s="62"/>
      <c r="C48" s="62"/>
      <c r="D48" s="59"/>
      <c r="E48" s="26">
        <f t="shared" si="11"/>
        <v>0</v>
      </c>
      <c r="F48" s="62"/>
      <c r="G48" s="62"/>
      <c r="H48" s="62"/>
      <c r="I48" s="26">
        <f t="shared" si="12"/>
        <v>0</v>
      </c>
      <c r="J48" s="62"/>
      <c r="K48" s="62"/>
      <c r="L48" s="62"/>
      <c r="M48" s="26">
        <f t="shared" si="13"/>
        <v>0</v>
      </c>
      <c r="N48" s="62"/>
      <c r="O48" s="62"/>
      <c r="P48" s="53" t="s">
        <v>426</v>
      </c>
      <c r="Q48" s="26">
        <f t="shared" si="14"/>
        <v>1</v>
      </c>
      <c r="R48" s="28">
        <f t="shared" si="15"/>
        <v>1</v>
      </c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57" t="s">
        <v>427</v>
      </c>
      <c r="B49" s="58"/>
      <c r="C49" s="58"/>
      <c r="D49" s="59"/>
      <c r="E49" s="26">
        <f t="shared" si="11"/>
        <v>0</v>
      </c>
      <c r="F49" s="58"/>
      <c r="G49" s="58"/>
      <c r="H49" s="58"/>
      <c r="I49" s="26">
        <f t="shared" si="12"/>
        <v>0</v>
      </c>
      <c r="J49" s="58"/>
      <c r="K49" s="58"/>
      <c r="L49" s="58"/>
      <c r="M49" s="26">
        <f t="shared" si="13"/>
        <v>0</v>
      </c>
      <c r="N49" s="58"/>
      <c r="O49" s="58"/>
      <c r="P49" s="53" t="s">
        <v>428</v>
      </c>
      <c r="Q49" s="26">
        <f t="shared" si="14"/>
        <v>1</v>
      </c>
      <c r="R49" s="28">
        <f t="shared" si="15"/>
        <v>1</v>
      </c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12" t="s">
        <v>429</v>
      </c>
      <c r="B50" s="58"/>
      <c r="C50" s="58"/>
      <c r="D50" s="59"/>
      <c r="E50" s="26">
        <f t="shared" si="11"/>
        <v>0</v>
      </c>
      <c r="F50" s="58"/>
      <c r="G50" s="58"/>
      <c r="H50" s="58"/>
      <c r="I50" s="26">
        <f t="shared" si="12"/>
        <v>0</v>
      </c>
      <c r="J50" s="58"/>
      <c r="K50" s="58"/>
      <c r="L50" s="60" t="s">
        <v>397</v>
      </c>
      <c r="M50" s="26">
        <f t="shared" si="13"/>
        <v>1</v>
      </c>
      <c r="N50" s="58"/>
      <c r="O50" s="58"/>
      <c r="P50" s="59"/>
      <c r="Q50" s="26">
        <f t="shared" si="14"/>
        <v>0</v>
      </c>
      <c r="R50" s="28">
        <f t="shared" si="15"/>
        <v>1</v>
      </c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12" t="s">
        <v>430</v>
      </c>
      <c r="B51" s="58"/>
      <c r="C51" s="58"/>
      <c r="D51" s="59"/>
      <c r="E51" s="26">
        <f t="shared" si="11"/>
        <v>0</v>
      </c>
      <c r="F51" s="58"/>
      <c r="G51" s="58"/>
      <c r="H51" s="58"/>
      <c r="I51" s="26">
        <f t="shared" si="12"/>
        <v>0</v>
      </c>
      <c r="J51" s="58"/>
      <c r="K51" s="58"/>
      <c r="L51" s="58"/>
      <c r="M51" s="26">
        <f t="shared" si="13"/>
        <v>0</v>
      </c>
      <c r="N51" s="58"/>
      <c r="O51" s="58"/>
      <c r="P51" s="53" t="s">
        <v>345</v>
      </c>
      <c r="Q51" s="26">
        <f t="shared" si="14"/>
        <v>1</v>
      </c>
      <c r="R51" s="28">
        <f t="shared" si="15"/>
        <v>1</v>
      </c>
      <c r="S51" s="11"/>
      <c r="T51" s="11"/>
      <c r="U51" s="11"/>
      <c r="V51" s="11"/>
      <c r="W51" s="11"/>
      <c r="X51" s="11"/>
      <c r="Y51" s="11"/>
      <c r="Z51" s="11"/>
    </row>
    <row r="52" ht="28.5" customHeight="1">
      <c r="A52" s="12" t="s">
        <v>431</v>
      </c>
      <c r="B52" s="58"/>
      <c r="C52" s="58"/>
      <c r="D52" s="59"/>
      <c r="E52" s="26">
        <f t="shared" si="11"/>
        <v>0</v>
      </c>
      <c r="F52" s="58"/>
      <c r="G52" s="58"/>
      <c r="H52" s="58"/>
      <c r="I52" s="26">
        <f t="shared" si="12"/>
        <v>0</v>
      </c>
      <c r="J52" s="58"/>
      <c r="K52" s="58"/>
      <c r="L52" s="58"/>
      <c r="M52" s="26">
        <f t="shared" si="13"/>
        <v>0</v>
      </c>
      <c r="N52" s="58"/>
      <c r="O52" s="58"/>
      <c r="P52" s="53" t="s">
        <v>393</v>
      </c>
      <c r="Q52" s="26">
        <f t="shared" si="14"/>
        <v>1</v>
      </c>
      <c r="R52" s="28">
        <f t="shared" si="15"/>
        <v>1</v>
      </c>
      <c r="S52" s="11"/>
      <c r="T52" s="11"/>
      <c r="U52" s="11"/>
      <c r="V52" s="11"/>
      <c r="W52" s="11"/>
      <c r="X52" s="11"/>
      <c r="Y52" s="11"/>
      <c r="Z52" s="11"/>
    </row>
    <row r="53" ht="17.25" customHeight="1">
      <c r="A53" s="67" t="s">
        <v>432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5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57" t="s">
        <v>433</v>
      </c>
      <c r="B54" s="58"/>
      <c r="C54" s="58"/>
      <c r="D54" s="53" t="s">
        <v>329</v>
      </c>
      <c r="E54" s="26">
        <f t="shared" ref="E54:E72" si="16">IF(D54&lt;&gt;0,1,0)+IF(C54&lt;&gt;0,1,0)+IF(B54&lt;&gt;0,1,0)</f>
        <v>1</v>
      </c>
      <c r="F54" s="58"/>
      <c r="G54" s="58"/>
      <c r="H54" s="60" t="s">
        <v>434</v>
      </c>
      <c r="I54" s="26">
        <f t="shared" ref="I54:I72" si="17">IF(H54&lt;&gt;0,1,0)+IF(G54&lt;&gt;0,1,0)+IF(F54&lt;&gt;0,1,0)</f>
        <v>1</v>
      </c>
      <c r="J54" s="58"/>
      <c r="K54" s="58"/>
      <c r="L54" s="58"/>
      <c r="M54" s="26">
        <f t="shared" ref="M54:M72" si="18">IF(L54&lt;&gt;0,1,0)+IF(K54&lt;&gt;0,1,0)+IF(J54&lt;&gt;0,1,0)</f>
        <v>0</v>
      </c>
      <c r="N54" s="58"/>
      <c r="O54" s="58"/>
      <c r="P54" s="60" t="s">
        <v>435</v>
      </c>
      <c r="Q54" s="26">
        <f t="shared" ref="Q54:Q72" si="19">IF(P54&lt;&gt;0,1,0)+IF(O54&lt;&gt;0,1,0)+IF(N54&lt;&gt;0,1,0)</f>
        <v>1</v>
      </c>
      <c r="R54" s="28">
        <f t="shared" ref="R54:R72" si="20">SUM(E54,I54,M54,Q54)</f>
        <v>3</v>
      </c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57" t="s">
        <v>436</v>
      </c>
      <c r="B55" s="58"/>
      <c r="C55" s="58"/>
      <c r="D55" s="59"/>
      <c r="E55" s="26">
        <f t="shared" si="16"/>
        <v>0</v>
      </c>
      <c r="F55" s="58"/>
      <c r="G55" s="58"/>
      <c r="H55" s="58"/>
      <c r="I55" s="26">
        <f t="shared" si="17"/>
        <v>0</v>
      </c>
      <c r="J55" s="58"/>
      <c r="K55" s="58"/>
      <c r="L55" s="60" t="s">
        <v>406</v>
      </c>
      <c r="M55" s="26">
        <f t="shared" si="18"/>
        <v>1</v>
      </c>
      <c r="N55" s="58"/>
      <c r="O55" s="58"/>
      <c r="P55" s="58"/>
      <c r="Q55" s="26">
        <f t="shared" si="19"/>
        <v>0</v>
      </c>
      <c r="R55" s="28">
        <f t="shared" si="20"/>
        <v>1</v>
      </c>
      <c r="S55" s="11"/>
      <c r="T55" s="11"/>
      <c r="U55" s="11"/>
      <c r="V55" s="11"/>
      <c r="W55" s="11"/>
      <c r="X55" s="11"/>
      <c r="Y55" s="11"/>
      <c r="Z55" s="11"/>
    </row>
    <row r="56" ht="28.5" customHeight="1">
      <c r="A56" s="61" t="s">
        <v>437</v>
      </c>
      <c r="B56" s="62"/>
      <c r="C56" s="62"/>
      <c r="D56" s="53" t="s">
        <v>438</v>
      </c>
      <c r="E56" s="26">
        <f t="shared" si="16"/>
        <v>1</v>
      </c>
      <c r="F56" s="62"/>
      <c r="G56" s="62"/>
      <c r="H56" s="53" t="s">
        <v>378</v>
      </c>
      <c r="I56" s="26">
        <f t="shared" si="17"/>
        <v>1</v>
      </c>
      <c r="J56" s="62"/>
      <c r="K56" s="62"/>
      <c r="L56" s="53" t="s">
        <v>439</v>
      </c>
      <c r="M56" s="26">
        <f t="shared" si="18"/>
        <v>1</v>
      </c>
      <c r="N56" s="62"/>
      <c r="O56" s="62"/>
      <c r="P56" s="53" t="s">
        <v>332</v>
      </c>
      <c r="Q56" s="26">
        <f t="shared" si="19"/>
        <v>1</v>
      </c>
      <c r="R56" s="28">
        <f t="shared" si="20"/>
        <v>4</v>
      </c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57" t="s">
        <v>440</v>
      </c>
      <c r="B57" s="58"/>
      <c r="C57" s="58"/>
      <c r="D57" s="59"/>
      <c r="E57" s="26">
        <f t="shared" si="16"/>
        <v>0</v>
      </c>
      <c r="F57" s="58"/>
      <c r="G57" s="58"/>
      <c r="H57" s="59"/>
      <c r="I57" s="26">
        <f t="shared" si="17"/>
        <v>0</v>
      </c>
      <c r="J57" s="58"/>
      <c r="K57" s="58"/>
      <c r="L57" s="53" t="s">
        <v>441</v>
      </c>
      <c r="M57" s="26">
        <f t="shared" si="18"/>
        <v>1</v>
      </c>
      <c r="N57" s="58"/>
      <c r="O57" s="58"/>
      <c r="P57" s="53" t="s">
        <v>407</v>
      </c>
      <c r="Q57" s="26">
        <f t="shared" si="19"/>
        <v>1</v>
      </c>
      <c r="R57" s="28">
        <f t="shared" si="20"/>
        <v>2</v>
      </c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57" t="s">
        <v>442</v>
      </c>
      <c r="B58" s="58"/>
      <c r="C58" s="58"/>
      <c r="D58" s="59"/>
      <c r="E58" s="26">
        <f t="shared" si="16"/>
        <v>0</v>
      </c>
      <c r="F58" s="58"/>
      <c r="G58" s="58"/>
      <c r="H58" s="60" t="s">
        <v>443</v>
      </c>
      <c r="I58" s="26">
        <f t="shared" si="17"/>
        <v>1</v>
      </c>
      <c r="J58" s="58"/>
      <c r="K58" s="58"/>
      <c r="L58" s="59"/>
      <c r="M58" s="26">
        <f t="shared" si="18"/>
        <v>0</v>
      </c>
      <c r="N58" s="58"/>
      <c r="O58" s="58"/>
      <c r="P58" s="53" t="s">
        <v>428</v>
      </c>
      <c r="Q58" s="26">
        <f t="shared" si="19"/>
        <v>1</v>
      </c>
      <c r="R58" s="28">
        <f t="shared" si="20"/>
        <v>2</v>
      </c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57" t="s">
        <v>444</v>
      </c>
      <c r="B59" s="58"/>
      <c r="C59" s="58"/>
      <c r="D59" s="58"/>
      <c r="E59" s="26">
        <f t="shared" si="16"/>
        <v>0</v>
      </c>
      <c r="F59" s="58"/>
      <c r="G59" s="58"/>
      <c r="H59" s="58"/>
      <c r="I59" s="26">
        <f t="shared" si="17"/>
        <v>0</v>
      </c>
      <c r="J59" s="58"/>
      <c r="K59" s="58"/>
      <c r="L59" s="58"/>
      <c r="M59" s="26">
        <f t="shared" si="18"/>
        <v>0</v>
      </c>
      <c r="N59" s="58"/>
      <c r="O59" s="58"/>
      <c r="P59" s="53" t="s">
        <v>357</v>
      </c>
      <c r="Q59" s="26">
        <f t="shared" si="19"/>
        <v>1</v>
      </c>
      <c r="R59" s="28">
        <f t="shared" si="20"/>
        <v>1</v>
      </c>
      <c r="S59" s="11"/>
      <c r="T59" s="11"/>
      <c r="U59" s="11"/>
      <c r="V59" s="11"/>
      <c r="W59" s="11"/>
      <c r="X59" s="11"/>
      <c r="Y59" s="11"/>
      <c r="Z59" s="11"/>
    </row>
    <row r="60" ht="15.75" customHeight="1">
      <c r="A60" s="57" t="s">
        <v>445</v>
      </c>
      <c r="B60" s="58"/>
      <c r="C60" s="58"/>
      <c r="D60" s="59"/>
      <c r="E60" s="26">
        <f t="shared" si="16"/>
        <v>0</v>
      </c>
      <c r="F60" s="58"/>
      <c r="G60" s="58"/>
      <c r="H60" s="58"/>
      <c r="I60" s="26">
        <f t="shared" si="17"/>
        <v>0</v>
      </c>
      <c r="J60" s="58"/>
      <c r="K60" s="58"/>
      <c r="L60" s="60" t="s">
        <v>414</v>
      </c>
      <c r="M60" s="26">
        <f t="shared" si="18"/>
        <v>1</v>
      </c>
      <c r="N60" s="58"/>
      <c r="O60" s="58"/>
      <c r="P60" s="58"/>
      <c r="Q60" s="26">
        <f t="shared" si="19"/>
        <v>0</v>
      </c>
      <c r="R60" s="28">
        <f t="shared" si="20"/>
        <v>1</v>
      </c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57" t="s">
        <v>446</v>
      </c>
      <c r="B61" s="58"/>
      <c r="C61" s="58"/>
      <c r="D61" s="59"/>
      <c r="E61" s="26">
        <f t="shared" si="16"/>
        <v>0</v>
      </c>
      <c r="F61" s="58"/>
      <c r="G61" s="58"/>
      <c r="H61" s="58"/>
      <c r="I61" s="26">
        <f t="shared" si="17"/>
        <v>0</v>
      </c>
      <c r="J61" s="58"/>
      <c r="K61" s="58"/>
      <c r="L61" s="60" t="s">
        <v>447</v>
      </c>
      <c r="M61" s="26">
        <f t="shared" si="18"/>
        <v>1</v>
      </c>
      <c r="N61" s="58"/>
      <c r="O61" s="58"/>
      <c r="P61" s="58"/>
      <c r="Q61" s="26">
        <f t="shared" si="19"/>
        <v>0</v>
      </c>
      <c r="R61" s="28">
        <f t="shared" si="20"/>
        <v>1</v>
      </c>
      <c r="S61" s="11"/>
      <c r="T61" s="11"/>
      <c r="U61" s="11"/>
      <c r="V61" s="11"/>
      <c r="W61" s="11"/>
      <c r="X61" s="11"/>
      <c r="Y61" s="11"/>
      <c r="Z61" s="11"/>
    </row>
    <row r="62" ht="15.75" customHeight="1">
      <c r="A62" s="57" t="s">
        <v>448</v>
      </c>
      <c r="B62" s="58"/>
      <c r="C62" s="58"/>
      <c r="D62" s="59"/>
      <c r="E62" s="26">
        <f t="shared" si="16"/>
        <v>0</v>
      </c>
      <c r="F62" s="58"/>
      <c r="G62" s="58"/>
      <c r="H62" s="59"/>
      <c r="I62" s="26">
        <f t="shared" si="17"/>
        <v>0</v>
      </c>
      <c r="J62" s="58"/>
      <c r="K62" s="58"/>
      <c r="L62" s="60" t="s">
        <v>449</v>
      </c>
      <c r="M62" s="26">
        <f t="shared" si="18"/>
        <v>1</v>
      </c>
      <c r="N62" s="58"/>
      <c r="O62" s="58"/>
      <c r="P62" s="58"/>
      <c r="Q62" s="26">
        <f t="shared" si="19"/>
        <v>0</v>
      </c>
      <c r="R62" s="28">
        <f t="shared" si="20"/>
        <v>1</v>
      </c>
      <c r="S62" s="11"/>
      <c r="T62" s="11"/>
      <c r="U62" s="11"/>
      <c r="V62" s="11"/>
      <c r="W62" s="11"/>
      <c r="X62" s="11"/>
      <c r="Y62" s="11"/>
      <c r="Z62" s="11"/>
    </row>
    <row r="63" ht="15.75" customHeight="1">
      <c r="A63" s="57" t="s">
        <v>450</v>
      </c>
      <c r="B63" s="58"/>
      <c r="C63" s="58"/>
      <c r="D63" s="53" t="s">
        <v>451</v>
      </c>
      <c r="E63" s="26">
        <f t="shared" si="16"/>
        <v>1</v>
      </c>
      <c r="F63" s="58"/>
      <c r="G63" s="58"/>
      <c r="H63" s="59"/>
      <c r="I63" s="26">
        <f t="shared" si="17"/>
        <v>0</v>
      </c>
      <c r="J63" s="58"/>
      <c r="K63" s="58"/>
      <c r="L63" s="59"/>
      <c r="M63" s="26">
        <f t="shared" si="18"/>
        <v>0</v>
      </c>
      <c r="N63" s="58"/>
      <c r="O63" s="58"/>
      <c r="P63" s="59"/>
      <c r="Q63" s="26">
        <f t="shared" si="19"/>
        <v>0</v>
      </c>
      <c r="R63" s="28">
        <f t="shared" si="20"/>
        <v>1</v>
      </c>
      <c r="S63" s="11"/>
      <c r="T63" s="11"/>
      <c r="U63" s="11"/>
      <c r="V63" s="11"/>
      <c r="W63" s="11"/>
      <c r="X63" s="11"/>
      <c r="Y63" s="11"/>
      <c r="Z63" s="11"/>
    </row>
    <row r="64" ht="15.75" customHeight="1">
      <c r="A64" s="57" t="s">
        <v>39</v>
      </c>
      <c r="B64" s="58"/>
      <c r="C64" s="58"/>
      <c r="D64" s="59"/>
      <c r="E64" s="26">
        <f t="shared" si="16"/>
        <v>0</v>
      </c>
      <c r="F64" s="58"/>
      <c r="G64" s="58"/>
      <c r="H64" s="58"/>
      <c r="I64" s="26">
        <f t="shared" si="17"/>
        <v>0</v>
      </c>
      <c r="J64" s="58"/>
      <c r="K64" s="58"/>
      <c r="L64" s="58"/>
      <c r="M64" s="26">
        <f t="shared" si="18"/>
        <v>0</v>
      </c>
      <c r="N64" s="58"/>
      <c r="O64" s="58"/>
      <c r="P64" s="60" t="s">
        <v>452</v>
      </c>
      <c r="Q64" s="26">
        <f t="shared" si="19"/>
        <v>1</v>
      </c>
      <c r="R64" s="28">
        <f t="shared" si="20"/>
        <v>1</v>
      </c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57" t="s">
        <v>453</v>
      </c>
      <c r="B65" s="58"/>
      <c r="C65" s="58"/>
      <c r="D65" s="59"/>
      <c r="E65" s="26">
        <f t="shared" si="16"/>
        <v>0</v>
      </c>
      <c r="F65" s="58"/>
      <c r="G65" s="58"/>
      <c r="H65" s="60" t="s">
        <v>454</v>
      </c>
      <c r="I65" s="26">
        <f t="shared" si="17"/>
        <v>1</v>
      </c>
      <c r="J65" s="58"/>
      <c r="K65" s="58"/>
      <c r="L65" s="60"/>
      <c r="M65" s="26">
        <f t="shared" si="18"/>
        <v>0</v>
      </c>
      <c r="N65" s="58"/>
      <c r="O65" s="58"/>
      <c r="P65" s="58"/>
      <c r="Q65" s="26">
        <f t="shared" si="19"/>
        <v>0</v>
      </c>
      <c r="R65" s="28">
        <f t="shared" si="20"/>
        <v>1</v>
      </c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57" t="s">
        <v>455</v>
      </c>
      <c r="B66" s="58"/>
      <c r="C66" s="58"/>
      <c r="D66" s="59"/>
      <c r="E66" s="26">
        <f t="shared" si="16"/>
        <v>0</v>
      </c>
      <c r="F66" s="58"/>
      <c r="G66" s="58"/>
      <c r="H66" s="59"/>
      <c r="I66" s="26">
        <f t="shared" si="17"/>
        <v>0</v>
      </c>
      <c r="J66" s="58"/>
      <c r="K66" s="58"/>
      <c r="L66" s="58"/>
      <c r="M66" s="26">
        <f t="shared" si="18"/>
        <v>0</v>
      </c>
      <c r="N66" s="58"/>
      <c r="O66" s="58"/>
      <c r="P66" s="53" t="s">
        <v>395</v>
      </c>
      <c r="Q66" s="26">
        <f t="shared" si="19"/>
        <v>1</v>
      </c>
      <c r="R66" s="28">
        <f t="shared" si="20"/>
        <v>1</v>
      </c>
      <c r="S66" s="11"/>
      <c r="T66" s="11"/>
      <c r="U66" s="11"/>
      <c r="V66" s="11"/>
      <c r="W66" s="11"/>
      <c r="X66" s="11"/>
      <c r="Y66" s="11"/>
      <c r="Z66" s="11"/>
    </row>
    <row r="67" ht="15.75" customHeight="1">
      <c r="A67" s="57" t="s">
        <v>456</v>
      </c>
      <c r="B67" s="58"/>
      <c r="C67" s="58"/>
      <c r="D67" s="59"/>
      <c r="E67" s="26">
        <f t="shared" si="16"/>
        <v>0</v>
      </c>
      <c r="F67" s="58"/>
      <c r="G67" s="58"/>
      <c r="H67" s="58"/>
      <c r="I67" s="26">
        <f t="shared" si="17"/>
        <v>0</v>
      </c>
      <c r="J67" s="58"/>
      <c r="K67" s="58"/>
      <c r="L67" s="53" t="s">
        <v>397</v>
      </c>
      <c r="M67" s="26">
        <f t="shared" si="18"/>
        <v>1</v>
      </c>
      <c r="N67" s="58"/>
      <c r="O67" s="58"/>
      <c r="P67" s="60" t="s">
        <v>457</v>
      </c>
      <c r="Q67" s="26">
        <f t="shared" si="19"/>
        <v>1</v>
      </c>
      <c r="R67" s="28">
        <f t="shared" si="20"/>
        <v>2</v>
      </c>
      <c r="S67" s="11"/>
      <c r="T67" s="11"/>
      <c r="U67" s="11"/>
      <c r="V67" s="11"/>
      <c r="W67" s="11"/>
      <c r="X67" s="11"/>
      <c r="Y67" s="11"/>
      <c r="Z67" s="11"/>
    </row>
    <row r="68" ht="15.75" customHeight="1">
      <c r="A68" s="57" t="s">
        <v>458</v>
      </c>
      <c r="B68" s="58"/>
      <c r="C68" s="58"/>
      <c r="D68" s="59"/>
      <c r="E68" s="26">
        <f t="shared" si="16"/>
        <v>0</v>
      </c>
      <c r="F68" s="58"/>
      <c r="G68" s="58"/>
      <c r="H68" s="58"/>
      <c r="I68" s="26">
        <f t="shared" si="17"/>
        <v>0</v>
      </c>
      <c r="J68" s="58"/>
      <c r="K68" s="58"/>
      <c r="L68" s="60" t="s">
        <v>331</v>
      </c>
      <c r="M68" s="26">
        <f t="shared" si="18"/>
        <v>1</v>
      </c>
      <c r="N68" s="58"/>
      <c r="O68" s="58"/>
      <c r="P68" s="59"/>
      <c r="Q68" s="26">
        <f t="shared" si="19"/>
        <v>0</v>
      </c>
      <c r="R68" s="28">
        <f t="shared" si="20"/>
        <v>1</v>
      </c>
      <c r="S68" s="11"/>
      <c r="T68" s="11"/>
      <c r="U68" s="11"/>
      <c r="V68" s="11"/>
      <c r="W68" s="11"/>
      <c r="X68" s="11"/>
      <c r="Y68" s="11"/>
      <c r="Z68" s="11"/>
    </row>
    <row r="69" ht="15.75" customHeight="1">
      <c r="A69" s="57" t="s">
        <v>459</v>
      </c>
      <c r="B69" s="58"/>
      <c r="C69" s="58"/>
      <c r="D69" s="59"/>
      <c r="E69" s="26">
        <f t="shared" si="16"/>
        <v>0</v>
      </c>
      <c r="F69" s="58"/>
      <c r="G69" s="58"/>
      <c r="H69" s="58"/>
      <c r="I69" s="26">
        <f t="shared" si="17"/>
        <v>0</v>
      </c>
      <c r="J69" s="58"/>
      <c r="K69" s="58"/>
      <c r="L69" s="58"/>
      <c r="M69" s="26">
        <f t="shared" si="18"/>
        <v>0</v>
      </c>
      <c r="N69" s="58"/>
      <c r="O69" s="58"/>
      <c r="P69" s="60" t="s">
        <v>384</v>
      </c>
      <c r="Q69" s="26">
        <f t="shared" si="19"/>
        <v>1</v>
      </c>
      <c r="R69" s="28">
        <f t="shared" si="20"/>
        <v>1</v>
      </c>
      <c r="S69" s="11"/>
      <c r="T69" s="11"/>
      <c r="U69" s="11"/>
      <c r="V69" s="11"/>
      <c r="W69" s="11"/>
      <c r="X69" s="11"/>
      <c r="Y69" s="11"/>
      <c r="Z69" s="11"/>
    </row>
    <row r="70" ht="15.75" customHeight="1">
      <c r="A70" s="57" t="s">
        <v>460</v>
      </c>
      <c r="B70" s="58"/>
      <c r="C70" s="58"/>
      <c r="D70" s="59"/>
      <c r="E70" s="26">
        <f t="shared" si="16"/>
        <v>0</v>
      </c>
      <c r="F70" s="58"/>
      <c r="G70" s="58"/>
      <c r="H70" s="58"/>
      <c r="I70" s="26">
        <f t="shared" si="17"/>
        <v>0</v>
      </c>
      <c r="J70" s="58"/>
      <c r="K70" s="58"/>
      <c r="L70" s="58"/>
      <c r="M70" s="26">
        <f t="shared" si="18"/>
        <v>0</v>
      </c>
      <c r="N70" s="58"/>
      <c r="O70" s="58"/>
      <c r="P70" s="60" t="s">
        <v>380</v>
      </c>
      <c r="Q70" s="26">
        <f t="shared" si="19"/>
        <v>1</v>
      </c>
      <c r="R70" s="28">
        <f t="shared" si="20"/>
        <v>1</v>
      </c>
      <c r="S70" s="11"/>
      <c r="T70" s="11"/>
      <c r="U70" s="11"/>
      <c r="V70" s="11"/>
      <c r="W70" s="11"/>
      <c r="X70" s="11"/>
      <c r="Y70" s="11"/>
      <c r="Z70" s="11"/>
    </row>
    <row r="71" ht="15.75" customHeight="1">
      <c r="A71" s="57" t="s">
        <v>430</v>
      </c>
      <c r="B71" s="58"/>
      <c r="C71" s="58"/>
      <c r="D71" s="59"/>
      <c r="E71" s="26">
        <f t="shared" si="16"/>
        <v>0</v>
      </c>
      <c r="F71" s="58"/>
      <c r="G71" s="58"/>
      <c r="H71" s="58"/>
      <c r="I71" s="26">
        <f t="shared" si="17"/>
        <v>0</v>
      </c>
      <c r="J71" s="58"/>
      <c r="K71" s="58"/>
      <c r="L71" s="60" t="s">
        <v>338</v>
      </c>
      <c r="M71" s="26">
        <f t="shared" si="18"/>
        <v>1</v>
      </c>
      <c r="N71" s="58"/>
      <c r="O71" s="58"/>
      <c r="P71" s="58"/>
      <c r="Q71" s="26">
        <f t="shared" si="19"/>
        <v>0</v>
      </c>
      <c r="R71" s="28">
        <f t="shared" si="20"/>
        <v>1</v>
      </c>
      <c r="S71" s="11"/>
      <c r="T71" s="11"/>
      <c r="U71" s="11"/>
      <c r="V71" s="11"/>
      <c r="W71" s="11"/>
      <c r="X71" s="11"/>
      <c r="Y71" s="11"/>
      <c r="Z71" s="11"/>
    </row>
    <row r="72" ht="28.5" customHeight="1">
      <c r="A72" s="57" t="s">
        <v>360</v>
      </c>
      <c r="B72" s="58"/>
      <c r="C72" s="58"/>
      <c r="D72" s="59"/>
      <c r="E72" s="26">
        <f t="shared" si="16"/>
        <v>0</v>
      </c>
      <c r="F72" s="58"/>
      <c r="G72" s="58"/>
      <c r="H72" s="58"/>
      <c r="I72" s="26">
        <f t="shared" si="17"/>
        <v>0</v>
      </c>
      <c r="J72" s="58"/>
      <c r="K72" s="58"/>
      <c r="L72" s="58"/>
      <c r="M72" s="26">
        <f t="shared" si="18"/>
        <v>0</v>
      </c>
      <c r="N72" s="58"/>
      <c r="O72" s="58"/>
      <c r="P72" s="60" t="s">
        <v>461</v>
      </c>
      <c r="Q72" s="26">
        <f t="shared" si="19"/>
        <v>1</v>
      </c>
      <c r="R72" s="28">
        <f t="shared" si="20"/>
        <v>1</v>
      </c>
      <c r="S72" s="11"/>
      <c r="T72" s="11"/>
      <c r="U72" s="11"/>
      <c r="V72" s="11"/>
      <c r="W72" s="11"/>
      <c r="X72" s="11"/>
      <c r="Y72" s="11"/>
      <c r="Z72" s="11"/>
    </row>
    <row r="73" ht="17.25" customHeight="1">
      <c r="A73" s="67" t="s">
        <v>462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1"/>
      <c r="T73" s="11"/>
      <c r="U73" s="11"/>
      <c r="V73" s="11"/>
      <c r="W73" s="11"/>
      <c r="X73" s="11"/>
      <c r="Y73" s="11"/>
      <c r="Z73" s="11"/>
    </row>
    <row r="74" ht="28.5" customHeight="1">
      <c r="A74" s="57" t="s">
        <v>463</v>
      </c>
      <c r="B74" s="60"/>
      <c r="C74" s="58"/>
      <c r="D74" s="53" t="s">
        <v>329</v>
      </c>
      <c r="E74" s="26">
        <f t="shared" ref="E74:E90" si="21">IF(D74&lt;&gt;0,1,0)+IF(C74&lt;&gt;0,1,0)+IF(B74&lt;&gt;0,1,0)</f>
        <v>1</v>
      </c>
      <c r="F74" s="58"/>
      <c r="G74" s="58"/>
      <c r="H74" s="60" t="s">
        <v>464</v>
      </c>
      <c r="I74" s="26">
        <f t="shared" ref="I74:I90" si="22">IF(H74&lt;&gt;0,1,0)+IF(G74&lt;&gt;0,1,0)+IF(F74&lt;&gt;0,1,0)</f>
        <v>1</v>
      </c>
      <c r="J74" s="58"/>
      <c r="K74" s="58"/>
      <c r="L74" s="58"/>
      <c r="M74" s="26">
        <f t="shared" ref="M74:M90" si="23">IF(L74&lt;&gt;0,1,0)+IF(K74&lt;&gt;0,1,0)+IF(J74&lt;&gt;0,1,0)</f>
        <v>0</v>
      </c>
      <c r="N74" s="58"/>
      <c r="O74" s="58"/>
      <c r="P74" s="60" t="s">
        <v>435</v>
      </c>
      <c r="Q74" s="26">
        <f t="shared" ref="Q74:Q90" si="24">IF(P74&lt;&gt;0,1,0)+IF(O74&lt;&gt;0,1,0)+IF(N74&lt;&gt;0,1,0)</f>
        <v>1</v>
      </c>
      <c r="R74" s="28">
        <f t="shared" ref="R74:R80" si="25">SUM(E74,I74,M74,S76,Q74)</f>
        <v>3</v>
      </c>
      <c r="S74" s="11"/>
      <c r="T74" s="11"/>
      <c r="U74" s="11"/>
      <c r="V74" s="11"/>
      <c r="W74" s="11"/>
      <c r="X74" s="11"/>
      <c r="Y74" s="11"/>
      <c r="Z74" s="11"/>
    </row>
    <row r="75" ht="15.75" customHeight="1">
      <c r="A75" s="57" t="s">
        <v>465</v>
      </c>
      <c r="B75" s="58"/>
      <c r="C75" s="58"/>
      <c r="D75" s="59"/>
      <c r="E75" s="26">
        <f t="shared" si="21"/>
        <v>0</v>
      </c>
      <c r="F75" s="58"/>
      <c r="G75" s="58"/>
      <c r="H75" s="58"/>
      <c r="I75" s="26">
        <f t="shared" si="22"/>
        <v>0</v>
      </c>
      <c r="J75" s="58"/>
      <c r="K75" s="58"/>
      <c r="L75" s="58"/>
      <c r="M75" s="26">
        <f t="shared" si="23"/>
        <v>0</v>
      </c>
      <c r="N75" s="58"/>
      <c r="O75" s="58"/>
      <c r="P75" s="58"/>
      <c r="Q75" s="26">
        <f t="shared" si="24"/>
        <v>0</v>
      </c>
      <c r="R75" s="28">
        <f t="shared" si="25"/>
        <v>0</v>
      </c>
      <c r="S75" s="11"/>
      <c r="T75" s="11"/>
      <c r="U75" s="11"/>
      <c r="V75" s="11"/>
      <c r="W75" s="11"/>
      <c r="X75" s="11"/>
      <c r="Y75" s="11"/>
      <c r="Z75" s="11"/>
    </row>
    <row r="76" ht="31.5" customHeight="1">
      <c r="A76" s="61" t="s">
        <v>466</v>
      </c>
      <c r="B76" s="62"/>
      <c r="C76" s="62"/>
      <c r="D76" s="59"/>
      <c r="E76" s="26">
        <f t="shared" si="21"/>
        <v>0</v>
      </c>
      <c r="F76" s="62"/>
      <c r="G76" s="62"/>
      <c r="H76" s="53" t="s">
        <v>434</v>
      </c>
      <c r="I76" s="26">
        <f t="shared" si="22"/>
        <v>1</v>
      </c>
      <c r="J76" s="62"/>
      <c r="K76" s="62"/>
      <c r="L76" s="53" t="s">
        <v>467</v>
      </c>
      <c r="M76" s="26">
        <f t="shared" si="23"/>
        <v>1</v>
      </c>
      <c r="N76" s="62"/>
      <c r="O76" s="62"/>
      <c r="P76" s="53" t="s">
        <v>426</v>
      </c>
      <c r="Q76" s="26">
        <f t="shared" si="24"/>
        <v>1</v>
      </c>
      <c r="R76" s="28">
        <f t="shared" si="25"/>
        <v>3</v>
      </c>
      <c r="S76" s="11"/>
      <c r="T76" s="11"/>
      <c r="U76" s="11"/>
      <c r="V76" s="11"/>
      <c r="W76" s="11"/>
      <c r="X76" s="11"/>
      <c r="Y76" s="11"/>
      <c r="Z76" s="11"/>
    </row>
    <row r="77" ht="15.75" customHeight="1">
      <c r="A77" s="57" t="s">
        <v>468</v>
      </c>
      <c r="B77" s="58"/>
      <c r="C77" s="58"/>
      <c r="D77" s="59"/>
      <c r="E77" s="26">
        <f t="shared" si="21"/>
        <v>0</v>
      </c>
      <c r="F77" s="58"/>
      <c r="G77" s="58"/>
      <c r="H77" s="53" t="s">
        <v>469</v>
      </c>
      <c r="I77" s="26">
        <f t="shared" si="22"/>
        <v>1</v>
      </c>
      <c r="J77" s="58"/>
      <c r="K77" s="58"/>
      <c r="L77" s="59"/>
      <c r="M77" s="26">
        <f t="shared" si="23"/>
        <v>0</v>
      </c>
      <c r="N77" s="58"/>
      <c r="O77" s="58"/>
      <c r="P77" s="53" t="s">
        <v>357</v>
      </c>
      <c r="Q77" s="26">
        <f t="shared" si="24"/>
        <v>1</v>
      </c>
      <c r="R77" s="28">
        <f t="shared" si="25"/>
        <v>2</v>
      </c>
      <c r="S77" s="11"/>
      <c r="T77" s="11"/>
      <c r="U77" s="11"/>
      <c r="V77" s="11"/>
      <c r="W77" s="11"/>
      <c r="X77" s="11"/>
      <c r="Y77" s="11"/>
      <c r="Z77" s="11"/>
    </row>
    <row r="78" ht="15.75" customHeight="1">
      <c r="A78" s="57" t="s">
        <v>470</v>
      </c>
      <c r="B78" s="58"/>
      <c r="C78" s="58"/>
      <c r="D78" s="59"/>
      <c r="E78" s="26">
        <f t="shared" si="21"/>
        <v>0</v>
      </c>
      <c r="F78" s="58"/>
      <c r="G78" s="58"/>
      <c r="H78" s="60" t="s">
        <v>471</v>
      </c>
      <c r="I78" s="26">
        <f t="shared" si="22"/>
        <v>1</v>
      </c>
      <c r="J78" s="58"/>
      <c r="K78" s="58"/>
      <c r="L78" s="59"/>
      <c r="M78" s="26">
        <f t="shared" si="23"/>
        <v>0</v>
      </c>
      <c r="N78" s="58"/>
      <c r="O78" s="58"/>
      <c r="P78" s="53" t="s">
        <v>393</v>
      </c>
      <c r="Q78" s="26">
        <f t="shared" si="24"/>
        <v>1</v>
      </c>
      <c r="R78" s="28">
        <f t="shared" si="25"/>
        <v>2</v>
      </c>
      <c r="S78" s="11"/>
      <c r="T78" s="11"/>
      <c r="U78" s="11"/>
      <c r="V78" s="11"/>
      <c r="W78" s="11"/>
      <c r="X78" s="11"/>
      <c r="Y78" s="11"/>
      <c r="Z78" s="11"/>
    </row>
    <row r="79" ht="15.75" customHeight="1">
      <c r="A79" s="57" t="s">
        <v>472</v>
      </c>
      <c r="B79" s="58"/>
      <c r="C79" s="58"/>
      <c r="D79" s="58"/>
      <c r="E79" s="26">
        <f t="shared" si="21"/>
        <v>0</v>
      </c>
      <c r="F79" s="58"/>
      <c r="G79" s="58"/>
      <c r="H79" s="58"/>
      <c r="I79" s="26">
        <f t="shared" si="22"/>
        <v>0</v>
      </c>
      <c r="J79" s="58"/>
      <c r="K79" s="58"/>
      <c r="L79" s="60" t="s">
        <v>331</v>
      </c>
      <c r="M79" s="26">
        <f t="shared" si="23"/>
        <v>1</v>
      </c>
      <c r="N79" s="58"/>
      <c r="O79" s="58"/>
      <c r="P79" s="58"/>
      <c r="Q79" s="26">
        <f t="shared" si="24"/>
        <v>0</v>
      </c>
      <c r="R79" s="28">
        <f t="shared" si="25"/>
        <v>1</v>
      </c>
      <c r="S79" s="11"/>
      <c r="T79" s="11"/>
      <c r="U79" s="11"/>
      <c r="V79" s="11"/>
      <c r="W79" s="11"/>
      <c r="X79" s="11"/>
      <c r="Y79" s="11"/>
      <c r="Z79" s="11"/>
    </row>
    <row r="80" ht="15.75" customHeight="1">
      <c r="A80" s="57" t="s">
        <v>473</v>
      </c>
      <c r="B80" s="58"/>
      <c r="C80" s="58"/>
      <c r="D80" s="59"/>
      <c r="E80" s="26">
        <f t="shared" si="21"/>
        <v>0</v>
      </c>
      <c r="F80" s="58"/>
      <c r="G80" s="58"/>
      <c r="H80" s="58"/>
      <c r="I80" s="26">
        <f t="shared" si="22"/>
        <v>0</v>
      </c>
      <c r="J80" s="58"/>
      <c r="K80" s="58"/>
      <c r="L80" s="50" t="s">
        <v>467</v>
      </c>
      <c r="M80" s="26">
        <f t="shared" si="23"/>
        <v>1</v>
      </c>
      <c r="N80" s="58"/>
      <c r="O80" s="58"/>
      <c r="P80" s="60" t="s">
        <v>361</v>
      </c>
      <c r="Q80" s="26">
        <f t="shared" si="24"/>
        <v>1</v>
      </c>
      <c r="R80" s="28">
        <f t="shared" si="25"/>
        <v>2</v>
      </c>
      <c r="S80" s="11"/>
      <c r="T80" s="11"/>
      <c r="U80" s="11"/>
      <c r="V80" s="11"/>
      <c r="W80" s="11"/>
      <c r="X80" s="11"/>
      <c r="Y80" s="11"/>
      <c r="Z80" s="11"/>
    </row>
    <row r="81" ht="15.75" customHeight="1">
      <c r="A81" s="57" t="s">
        <v>474</v>
      </c>
      <c r="B81" s="58"/>
      <c r="C81" s="58"/>
      <c r="D81" s="59"/>
      <c r="E81" s="26">
        <f t="shared" si="21"/>
        <v>0</v>
      </c>
      <c r="F81" s="58"/>
      <c r="G81" s="58"/>
      <c r="H81" s="58"/>
      <c r="I81" s="26">
        <f t="shared" si="22"/>
        <v>0</v>
      </c>
      <c r="J81" s="58"/>
      <c r="K81" s="58"/>
      <c r="L81" s="58"/>
      <c r="M81" s="26">
        <f t="shared" si="23"/>
        <v>0</v>
      </c>
      <c r="N81" s="58"/>
      <c r="O81" s="58"/>
      <c r="P81" s="60" t="s">
        <v>380</v>
      </c>
      <c r="Q81" s="26">
        <f t="shared" si="24"/>
        <v>1</v>
      </c>
      <c r="R81" s="28">
        <f t="shared" ref="R81:R83" si="26">SUM(E81,I81,M81,S84,Q81)</f>
        <v>1</v>
      </c>
      <c r="S81" s="11"/>
      <c r="T81" s="11"/>
      <c r="U81" s="11"/>
      <c r="V81" s="11"/>
      <c r="W81" s="11"/>
      <c r="X81" s="11"/>
      <c r="Y81" s="11"/>
      <c r="Z81" s="11"/>
    </row>
    <row r="82" ht="15.75" customHeight="1">
      <c r="A82" s="57" t="s">
        <v>475</v>
      </c>
      <c r="B82" s="58"/>
      <c r="C82" s="58"/>
      <c r="D82" s="53" t="s">
        <v>336</v>
      </c>
      <c r="E82" s="26">
        <f t="shared" si="21"/>
        <v>1</v>
      </c>
      <c r="F82" s="58"/>
      <c r="G82" s="58"/>
      <c r="H82" s="58"/>
      <c r="I82" s="26">
        <f t="shared" si="22"/>
        <v>0</v>
      </c>
      <c r="J82" s="58"/>
      <c r="K82" s="58"/>
      <c r="L82" s="58"/>
      <c r="M82" s="26">
        <f t="shared" si="23"/>
        <v>0</v>
      </c>
      <c r="N82" s="58"/>
      <c r="O82" s="58"/>
      <c r="P82" s="59"/>
      <c r="Q82" s="26">
        <f t="shared" si="24"/>
        <v>0</v>
      </c>
      <c r="R82" s="28">
        <f t="shared" si="26"/>
        <v>1</v>
      </c>
      <c r="S82" s="11"/>
      <c r="T82" s="11"/>
      <c r="U82" s="11"/>
      <c r="V82" s="11"/>
      <c r="W82" s="11"/>
      <c r="X82" s="11"/>
      <c r="Y82" s="11"/>
      <c r="Z82" s="11"/>
    </row>
    <row r="83" ht="15.75" customHeight="1">
      <c r="A83" s="57" t="s">
        <v>39</v>
      </c>
      <c r="B83" s="58"/>
      <c r="C83" s="58"/>
      <c r="D83" s="59"/>
      <c r="E83" s="26">
        <f t="shared" si="21"/>
        <v>0</v>
      </c>
      <c r="F83" s="58"/>
      <c r="G83" s="58"/>
      <c r="H83" s="58"/>
      <c r="I83" s="26">
        <f t="shared" si="22"/>
        <v>0</v>
      </c>
      <c r="J83" s="58"/>
      <c r="K83" s="58"/>
      <c r="L83" s="60" t="s">
        <v>418</v>
      </c>
      <c r="M83" s="26">
        <f t="shared" si="23"/>
        <v>1</v>
      </c>
      <c r="N83" s="58"/>
      <c r="O83" s="58"/>
      <c r="P83" s="59"/>
      <c r="Q83" s="26">
        <f t="shared" si="24"/>
        <v>0</v>
      </c>
      <c r="R83" s="28">
        <f t="shared" si="26"/>
        <v>1</v>
      </c>
      <c r="S83" s="11"/>
      <c r="T83" s="11"/>
      <c r="U83" s="11"/>
      <c r="V83" s="11"/>
      <c r="W83" s="11"/>
      <c r="X83" s="11"/>
      <c r="Y83" s="11"/>
      <c r="Z83" s="11"/>
    </row>
    <row r="84" ht="15.75" customHeight="1">
      <c r="A84" s="57" t="s">
        <v>476</v>
      </c>
      <c r="B84" s="58"/>
      <c r="C84" s="58"/>
      <c r="D84" s="59"/>
      <c r="E84" s="26">
        <f t="shared" si="21"/>
        <v>0</v>
      </c>
      <c r="F84" s="58"/>
      <c r="G84" s="58"/>
      <c r="H84" s="58"/>
      <c r="I84" s="26">
        <f t="shared" si="22"/>
        <v>0</v>
      </c>
      <c r="J84" s="58"/>
      <c r="K84" s="58"/>
      <c r="L84" s="60" t="s">
        <v>477</v>
      </c>
      <c r="M84" s="26">
        <f t="shared" si="23"/>
        <v>1</v>
      </c>
      <c r="N84" s="58"/>
      <c r="O84" s="58"/>
      <c r="P84" s="59"/>
      <c r="Q84" s="26">
        <f t="shared" si="24"/>
        <v>0</v>
      </c>
      <c r="R84" s="28">
        <f t="shared" ref="R84:R90" si="27">SUM(E84,I84,M84,S86,Q84)</f>
        <v>1</v>
      </c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57" t="s">
        <v>478</v>
      </c>
      <c r="B85" s="58"/>
      <c r="C85" s="58"/>
      <c r="D85" s="59"/>
      <c r="E85" s="26">
        <f t="shared" si="21"/>
        <v>0</v>
      </c>
      <c r="F85" s="58"/>
      <c r="G85" s="58"/>
      <c r="H85" s="58"/>
      <c r="I85" s="26">
        <f t="shared" si="22"/>
        <v>0</v>
      </c>
      <c r="J85" s="58"/>
      <c r="K85" s="58"/>
      <c r="L85" s="58"/>
      <c r="M85" s="26">
        <f t="shared" si="23"/>
        <v>0</v>
      </c>
      <c r="N85" s="58"/>
      <c r="O85" s="58"/>
      <c r="P85" s="60" t="s">
        <v>332</v>
      </c>
      <c r="Q85" s="26">
        <f t="shared" si="24"/>
        <v>1</v>
      </c>
      <c r="R85" s="28">
        <f t="shared" si="27"/>
        <v>1</v>
      </c>
      <c r="S85" s="11"/>
      <c r="T85" s="11"/>
      <c r="U85" s="11"/>
      <c r="V85" s="11"/>
      <c r="W85" s="11"/>
      <c r="X85" s="11"/>
      <c r="Y85" s="11"/>
      <c r="Z85" s="11"/>
    </row>
    <row r="86" ht="15.75" customHeight="1">
      <c r="A86" s="57" t="s">
        <v>479</v>
      </c>
      <c r="B86" s="58"/>
      <c r="C86" s="58"/>
      <c r="D86" s="59"/>
      <c r="E86" s="26">
        <f t="shared" si="21"/>
        <v>0</v>
      </c>
      <c r="F86" s="58"/>
      <c r="G86" s="58"/>
      <c r="H86" s="59"/>
      <c r="I86" s="26">
        <f t="shared" si="22"/>
        <v>0</v>
      </c>
      <c r="J86" s="58"/>
      <c r="K86" s="58"/>
      <c r="L86" s="53" t="s">
        <v>449</v>
      </c>
      <c r="M86" s="26">
        <f t="shared" si="23"/>
        <v>1</v>
      </c>
      <c r="N86" s="58"/>
      <c r="O86" s="58"/>
      <c r="P86" s="59"/>
      <c r="Q86" s="26">
        <f t="shared" si="24"/>
        <v>0</v>
      </c>
      <c r="R86" s="28">
        <f t="shared" si="27"/>
        <v>1</v>
      </c>
      <c r="S86" s="11"/>
      <c r="T86" s="11"/>
      <c r="U86" s="11"/>
      <c r="V86" s="11"/>
      <c r="W86" s="11"/>
      <c r="X86" s="11"/>
      <c r="Y86" s="11"/>
      <c r="Z86" s="11"/>
    </row>
    <row r="87" ht="15.75" customHeight="1">
      <c r="A87" s="57" t="s">
        <v>480</v>
      </c>
      <c r="B87" s="58"/>
      <c r="C87" s="58"/>
      <c r="D87" s="53" t="s">
        <v>481</v>
      </c>
      <c r="E87" s="26">
        <f t="shared" si="21"/>
        <v>1</v>
      </c>
      <c r="F87" s="58"/>
      <c r="G87" s="58"/>
      <c r="H87" s="59"/>
      <c r="I87" s="26">
        <f t="shared" si="22"/>
        <v>0</v>
      </c>
      <c r="J87" s="58"/>
      <c r="K87" s="58"/>
      <c r="L87" s="60" t="s">
        <v>406</v>
      </c>
      <c r="M87" s="26">
        <f t="shared" si="23"/>
        <v>1</v>
      </c>
      <c r="N87" s="58"/>
      <c r="O87" s="58"/>
      <c r="P87" s="58"/>
      <c r="Q87" s="26">
        <f t="shared" si="24"/>
        <v>0</v>
      </c>
      <c r="R87" s="28">
        <f t="shared" si="27"/>
        <v>2</v>
      </c>
      <c r="S87" s="11"/>
      <c r="T87" s="11"/>
      <c r="U87" s="11"/>
      <c r="V87" s="11"/>
      <c r="W87" s="11"/>
      <c r="X87" s="11"/>
      <c r="Y87" s="11"/>
      <c r="Z87" s="11"/>
    </row>
    <row r="88" ht="15.75" customHeight="1">
      <c r="A88" s="57" t="s">
        <v>482</v>
      </c>
      <c r="B88" s="58"/>
      <c r="C88" s="58"/>
      <c r="D88" s="59"/>
      <c r="E88" s="26">
        <f t="shared" si="21"/>
        <v>0</v>
      </c>
      <c r="F88" s="58"/>
      <c r="G88" s="58"/>
      <c r="H88" s="58"/>
      <c r="I88" s="26">
        <f t="shared" si="22"/>
        <v>0</v>
      </c>
      <c r="J88" s="58"/>
      <c r="K88" s="58"/>
      <c r="L88" s="58"/>
      <c r="M88" s="26">
        <f t="shared" si="23"/>
        <v>0</v>
      </c>
      <c r="N88" s="58"/>
      <c r="O88" s="58"/>
      <c r="P88" s="60" t="s">
        <v>428</v>
      </c>
      <c r="Q88" s="26">
        <f t="shared" si="24"/>
        <v>1</v>
      </c>
      <c r="R88" s="28">
        <f t="shared" si="27"/>
        <v>1</v>
      </c>
      <c r="S88" s="11"/>
      <c r="T88" s="11"/>
      <c r="U88" s="11"/>
      <c r="V88" s="11"/>
      <c r="W88" s="11"/>
      <c r="X88" s="11"/>
      <c r="Y88" s="11"/>
      <c r="Z88" s="11"/>
    </row>
    <row r="89" ht="15.75" customHeight="1">
      <c r="A89" s="57" t="s">
        <v>460</v>
      </c>
      <c r="B89" s="58"/>
      <c r="C89" s="58"/>
      <c r="D89" s="59"/>
      <c r="E89" s="26">
        <f t="shared" si="21"/>
        <v>0</v>
      </c>
      <c r="F89" s="58"/>
      <c r="G89" s="58"/>
      <c r="H89" s="58"/>
      <c r="I89" s="26">
        <f t="shared" si="22"/>
        <v>0</v>
      </c>
      <c r="J89" s="58"/>
      <c r="K89" s="58"/>
      <c r="L89" s="60" t="s">
        <v>483</v>
      </c>
      <c r="M89" s="26">
        <f t="shared" si="23"/>
        <v>1</v>
      </c>
      <c r="N89" s="58"/>
      <c r="O89" s="58"/>
      <c r="P89" s="58"/>
      <c r="Q89" s="26">
        <f t="shared" si="24"/>
        <v>0</v>
      </c>
      <c r="R89" s="28">
        <f t="shared" si="27"/>
        <v>1</v>
      </c>
      <c r="S89" s="11"/>
      <c r="T89" s="11"/>
      <c r="U89" s="11"/>
      <c r="V89" s="11"/>
      <c r="W89" s="11"/>
      <c r="X89" s="11"/>
      <c r="Y89" s="11"/>
      <c r="Z89" s="11"/>
    </row>
    <row r="90" ht="12.75" customHeight="1">
      <c r="A90" s="57" t="s">
        <v>431</v>
      </c>
      <c r="B90" s="58"/>
      <c r="C90" s="58"/>
      <c r="D90" s="59"/>
      <c r="E90" s="26">
        <f t="shared" si="21"/>
        <v>0</v>
      </c>
      <c r="F90" s="58"/>
      <c r="G90" s="58"/>
      <c r="H90" s="60"/>
      <c r="I90" s="26">
        <f t="shared" si="22"/>
        <v>0</v>
      </c>
      <c r="J90" s="58"/>
      <c r="K90" s="58"/>
      <c r="L90" s="58"/>
      <c r="M90" s="26">
        <f t="shared" si="23"/>
        <v>0</v>
      </c>
      <c r="N90" s="58"/>
      <c r="O90" s="58"/>
      <c r="P90" s="58"/>
      <c r="Q90" s="26">
        <f t="shared" si="24"/>
        <v>0</v>
      </c>
      <c r="R90" s="28">
        <f t="shared" si="27"/>
        <v>0</v>
      </c>
      <c r="S90" s="11"/>
      <c r="T90" s="11"/>
      <c r="U90" s="11"/>
      <c r="V90" s="11"/>
      <c r="W90" s="11"/>
      <c r="X90" s="11"/>
      <c r="Y90" s="11"/>
      <c r="Z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2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0">
    <mergeCell ref="A34:R34"/>
    <mergeCell ref="A53:R53"/>
    <mergeCell ref="A73:R73"/>
    <mergeCell ref="A1:S1"/>
    <mergeCell ref="B2:E2"/>
    <mergeCell ref="F2:I2"/>
    <mergeCell ref="J2:M2"/>
    <mergeCell ref="N2:Q2"/>
    <mergeCell ref="A4:R4"/>
    <mergeCell ref="A19:R19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5.71"/>
    <col customWidth="1" min="3" max="3" width="5.86"/>
    <col customWidth="1" min="4" max="4" width="9.14"/>
    <col customWidth="1" min="5" max="5" width="4.43"/>
    <col customWidth="1" min="6" max="6" width="6.14"/>
    <col customWidth="1" min="7" max="7" width="5.71"/>
    <col customWidth="1" min="8" max="8" width="8.86"/>
    <col customWidth="1" min="9" max="9" width="4.43"/>
    <col customWidth="1" min="10" max="10" width="6.29"/>
    <col customWidth="1" min="11" max="11" width="6.43"/>
    <col customWidth="1" min="12" max="12" width="9.71"/>
    <col customWidth="1" min="13" max="13" width="4.71"/>
    <col customWidth="1" min="14" max="14" width="14.29"/>
    <col customWidth="1" min="15" max="15" width="6.0"/>
    <col customWidth="1" min="16" max="16" width="12.29"/>
    <col customWidth="1" min="17" max="17" width="4.71"/>
    <col customWidth="1" min="18" max="18" width="12.29"/>
    <col customWidth="1" min="19" max="19" width="6.43"/>
    <col customWidth="1" min="20" max="20" width="13.43"/>
    <col customWidth="1" min="21" max="21" width="5.43"/>
    <col customWidth="1" min="22" max="22" width="6.86"/>
    <col customWidth="1" min="23" max="23" width="6.71"/>
    <col customWidth="1" min="24" max="24" width="6.0"/>
    <col customWidth="1" min="25" max="25" width="9.29"/>
    <col customWidth="1" min="26" max="26" width="11.71"/>
  </cols>
  <sheetData>
    <row r="1" ht="56.25" customHeight="1">
      <c r="A1" s="35" t="s">
        <v>484</v>
      </c>
    </row>
    <row r="2" ht="28.5" customHeight="1">
      <c r="A2" s="55" t="s">
        <v>485</v>
      </c>
      <c r="B2" s="68" t="s">
        <v>486</v>
      </c>
      <c r="C2" s="14"/>
      <c r="D2" s="14"/>
      <c r="E2" s="15"/>
      <c r="F2" s="68" t="s">
        <v>487</v>
      </c>
      <c r="G2" s="14"/>
      <c r="H2" s="14"/>
      <c r="I2" s="15"/>
      <c r="J2" s="69" t="s">
        <v>488</v>
      </c>
      <c r="K2" s="14"/>
      <c r="L2" s="14"/>
      <c r="M2" s="15"/>
      <c r="N2" s="68" t="s">
        <v>489</v>
      </c>
      <c r="O2" s="14"/>
      <c r="P2" s="14"/>
      <c r="Q2" s="15"/>
      <c r="R2" s="69" t="s">
        <v>490</v>
      </c>
      <c r="S2" s="14"/>
      <c r="T2" s="14"/>
      <c r="U2" s="15"/>
      <c r="V2" s="69" t="s">
        <v>491</v>
      </c>
      <c r="W2" s="14"/>
      <c r="X2" s="14"/>
      <c r="Y2" s="15"/>
    </row>
    <row r="3" ht="171.0" customHeight="1">
      <c r="A3" s="17"/>
      <c r="B3" s="70" t="s">
        <v>492</v>
      </c>
      <c r="C3" s="70" t="s">
        <v>493</v>
      </c>
      <c r="D3" s="70" t="s">
        <v>494</v>
      </c>
      <c r="E3" s="71" t="s">
        <v>495</v>
      </c>
      <c r="F3" s="70" t="s">
        <v>496</v>
      </c>
      <c r="G3" s="70" t="s">
        <v>497</v>
      </c>
      <c r="H3" s="70" t="s">
        <v>498</v>
      </c>
      <c r="I3" s="71" t="s">
        <v>499</v>
      </c>
      <c r="J3" s="70" t="s">
        <v>500</v>
      </c>
      <c r="K3" s="70" t="s">
        <v>501</v>
      </c>
      <c r="L3" s="70" t="s">
        <v>502</v>
      </c>
      <c r="M3" s="71" t="s">
        <v>503</v>
      </c>
      <c r="N3" s="70" t="s">
        <v>504</v>
      </c>
      <c r="O3" s="70" t="s">
        <v>505</v>
      </c>
      <c r="P3" s="70" t="s">
        <v>506</v>
      </c>
      <c r="Q3" s="71" t="s">
        <v>507</v>
      </c>
      <c r="R3" s="70" t="s">
        <v>508</v>
      </c>
      <c r="S3" s="70" t="s">
        <v>509</v>
      </c>
      <c r="T3" s="70" t="s">
        <v>510</v>
      </c>
      <c r="U3" s="71" t="s">
        <v>511</v>
      </c>
      <c r="V3" s="72" t="s">
        <v>512</v>
      </c>
      <c r="W3" s="72" t="s">
        <v>513</v>
      </c>
      <c r="X3" s="72" t="s">
        <v>514</v>
      </c>
      <c r="Y3" s="72" t="s">
        <v>515</v>
      </c>
    </row>
    <row r="4" ht="17.25" customHeight="1">
      <c r="A4" s="73" t="s">
        <v>516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</row>
    <row r="5" ht="27.75" customHeight="1">
      <c r="A5" s="74" t="s">
        <v>517</v>
      </c>
      <c r="B5" s="75"/>
      <c r="C5" s="75"/>
      <c r="D5" s="51" t="s">
        <v>518</v>
      </c>
      <c r="E5" s="76">
        <f t="shared" ref="E5:E18" si="1">IF(D5&lt;&gt;0,1,0)+IF(C5&lt;&gt;0,1,0)+IF(B5&lt;&gt;0,1,0)</f>
        <v>1</v>
      </c>
      <c r="F5" s="75"/>
      <c r="G5" s="75"/>
      <c r="H5" s="51" t="s">
        <v>519</v>
      </c>
      <c r="I5" s="77">
        <v>2.0</v>
      </c>
      <c r="J5" s="75"/>
      <c r="K5" s="75"/>
      <c r="L5" s="51" t="s">
        <v>520</v>
      </c>
      <c r="M5" s="76">
        <f t="shared" ref="M5:M18" si="2">IF(L5&lt;&gt;0,1,0)+IF(K5&lt;&gt;0,1,0)+IF(J5&lt;&gt;0,1,0)</f>
        <v>1</v>
      </c>
      <c r="N5" s="51" t="s">
        <v>521</v>
      </c>
      <c r="O5" s="75"/>
      <c r="P5" s="51" t="s">
        <v>522</v>
      </c>
      <c r="Q5" s="76">
        <f t="shared" ref="Q5:Q18" si="3">IF(P5&lt;&gt;0,1,0)+IF(O5&lt;&gt;0,1,0)+IF(N5&lt;&gt;0,1,0)</f>
        <v>2</v>
      </c>
      <c r="R5" s="75"/>
      <c r="S5" s="75"/>
      <c r="T5" s="78" t="s">
        <v>523</v>
      </c>
      <c r="U5" s="76">
        <f t="shared" ref="U5:U18" si="4">IF(T5&lt;&gt;0,1,0)+IF(S5&lt;&gt;0,1,0)+IF(R5&lt;&gt;0,1,0)</f>
        <v>1</v>
      </c>
      <c r="V5" s="79">
        <f t="shared" ref="V5:V18" si="5">SUM(U5,Q5,M5,I5,E5)</f>
        <v>7</v>
      </c>
      <c r="W5" s="79">
        <f>'ООО 1 полугодие'!R5+V5</f>
        <v>11</v>
      </c>
      <c r="X5" s="76">
        <v>170.0</v>
      </c>
      <c r="Y5" s="79">
        <f t="shared" ref="Y5:Y18" si="6">100*W5/X5</f>
        <v>6.470588235</v>
      </c>
    </row>
    <row r="6" ht="33.0" customHeight="1">
      <c r="A6" s="80" t="s">
        <v>524</v>
      </c>
      <c r="B6" s="81"/>
      <c r="C6" s="81"/>
      <c r="D6" s="51" t="s">
        <v>525</v>
      </c>
      <c r="E6" s="76">
        <f t="shared" si="1"/>
        <v>1</v>
      </c>
      <c r="F6" s="81"/>
      <c r="G6" s="81"/>
      <c r="H6" s="50" t="s">
        <v>526</v>
      </c>
      <c r="I6" s="77">
        <v>2.0</v>
      </c>
      <c r="J6" s="81"/>
      <c r="K6" s="81"/>
      <c r="L6" s="50" t="s">
        <v>527</v>
      </c>
      <c r="M6" s="76">
        <f t="shared" si="2"/>
        <v>1</v>
      </c>
      <c r="N6" s="51"/>
      <c r="O6" s="81"/>
      <c r="P6" s="50" t="s">
        <v>528</v>
      </c>
      <c r="Q6" s="76">
        <f t="shared" si="3"/>
        <v>1</v>
      </c>
      <c r="R6" s="81"/>
      <c r="S6" s="81"/>
      <c r="T6" s="82" t="s">
        <v>529</v>
      </c>
      <c r="U6" s="76">
        <f t="shared" si="4"/>
        <v>1</v>
      </c>
      <c r="V6" s="83">
        <f t="shared" si="5"/>
        <v>6</v>
      </c>
      <c r="W6" s="83">
        <f>'ООО 1 полугодие'!R6+V6</f>
        <v>7</v>
      </c>
      <c r="X6" s="84">
        <v>102.0</v>
      </c>
      <c r="Y6" s="83">
        <f t="shared" si="6"/>
        <v>6.862745098</v>
      </c>
    </row>
    <row r="7" ht="31.5" customHeight="1">
      <c r="A7" s="17" t="s">
        <v>530</v>
      </c>
      <c r="B7" s="75"/>
      <c r="C7" s="75"/>
      <c r="D7" s="82" t="s">
        <v>531</v>
      </c>
      <c r="E7" s="76">
        <f t="shared" si="1"/>
        <v>1</v>
      </c>
      <c r="F7" s="75"/>
      <c r="G7" s="75"/>
      <c r="H7" s="51" t="s">
        <v>532</v>
      </c>
      <c r="I7" s="76">
        <f t="shared" ref="I7:I18" si="7">IF(H7&lt;&gt;0,1,0)+IF(G7&lt;&gt;0,1,0)+IF(F7&lt;&gt;0,1,0)</f>
        <v>1</v>
      </c>
      <c r="J7" s="75"/>
      <c r="K7" s="75"/>
      <c r="L7" s="85" t="s">
        <v>533</v>
      </c>
      <c r="M7" s="76">
        <f t="shared" si="2"/>
        <v>1</v>
      </c>
      <c r="N7" s="51" t="s">
        <v>534</v>
      </c>
      <c r="O7" s="75"/>
      <c r="P7" s="82" t="s">
        <v>535</v>
      </c>
      <c r="Q7" s="76">
        <f t="shared" si="3"/>
        <v>2</v>
      </c>
      <c r="R7" s="75"/>
      <c r="S7" s="75"/>
      <c r="T7" s="82" t="s">
        <v>536</v>
      </c>
      <c r="U7" s="76">
        <f t="shared" si="4"/>
        <v>1</v>
      </c>
      <c r="V7" s="83">
        <f t="shared" si="5"/>
        <v>6</v>
      </c>
      <c r="W7" s="83">
        <f>'ООО 1 полугодие'!R7+V7</f>
        <v>10</v>
      </c>
      <c r="X7" s="84">
        <v>102.0</v>
      </c>
      <c r="Y7" s="83">
        <f t="shared" si="6"/>
        <v>9.803921569</v>
      </c>
    </row>
    <row r="8" ht="18.0" customHeight="1">
      <c r="A8" s="80" t="s">
        <v>537</v>
      </c>
      <c r="B8" s="81"/>
      <c r="C8" s="81"/>
      <c r="D8" s="50" t="s">
        <v>538</v>
      </c>
      <c r="E8" s="76">
        <f t="shared" si="1"/>
        <v>1</v>
      </c>
      <c r="F8" s="81"/>
      <c r="G8" s="81"/>
      <c r="H8" s="82" t="s">
        <v>539</v>
      </c>
      <c r="I8" s="76">
        <f t="shared" si="7"/>
        <v>1</v>
      </c>
      <c r="J8" s="81"/>
      <c r="K8" s="81"/>
      <c r="L8" s="82" t="s">
        <v>540</v>
      </c>
      <c r="M8" s="76">
        <f t="shared" si="2"/>
        <v>1</v>
      </c>
      <c r="N8" s="51" t="s">
        <v>541</v>
      </c>
      <c r="O8" s="81"/>
      <c r="P8" s="50" t="s">
        <v>542</v>
      </c>
      <c r="Q8" s="76">
        <f t="shared" si="3"/>
        <v>2</v>
      </c>
      <c r="R8" s="50"/>
      <c r="S8" s="81"/>
      <c r="T8" s="82" t="s">
        <v>543</v>
      </c>
      <c r="U8" s="76">
        <f t="shared" si="4"/>
        <v>1</v>
      </c>
      <c r="V8" s="83">
        <f t="shared" si="5"/>
        <v>6</v>
      </c>
      <c r="W8" s="83">
        <f>'ООО 1 полугодие'!R8+V8</f>
        <v>8</v>
      </c>
      <c r="X8" s="84">
        <v>170.0</v>
      </c>
      <c r="Y8" s="83">
        <f t="shared" si="6"/>
        <v>4.705882353</v>
      </c>
    </row>
    <row r="9" ht="29.25" customHeight="1">
      <c r="A9" s="80" t="s">
        <v>544</v>
      </c>
      <c r="B9" s="81"/>
      <c r="C9" s="81"/>
      <c r="D9" s="81"/>
      <c r="E9" s="76">
        <f t="shared" si="1"/>
        <v>0</v>
      </c>
      <c r="F9" s="81"/>
      <c r="G9" s="81"/>
      <c r="H9" s="50" t="s">
        <v>545</v>
      </c>
      <c r="I9" s="76">
        <f t="shared" si="7"/>
        <v>1</v>
      </c>
      <c r="J9" s="81"/>
      <c r="K9" s="81"/>
      <c r="L9" s="50" t="s">
        <v>546</v>
      </c>
      <c r="M9" s="76">
        <f t="shared" si="2"/>
        <v>1</v>
      </c>
      <c r="N9" s="51" t="s">
        <v>547</v>
      </c>
      <c r="O9" s="81"/>
      <c r="P9" s="81"/>
      <c r="Q9" s="76">
        <f t="shared" si="3"/>
        <v>1</v>
      </c>
      <c r="R9" s="81"/>
      <c r="S9" s="81"/>
      <c r="T9" s="82" t="s">
        <v>548</v>
      </c>
      <c r="U9" s="76">
        <f t="shared" si="4"/>
        <v>1</v>
      </c>
      <c r="V9" s="83">
        <f t="shared" si="5"/>
        <v>4</v>
      </c>
      <c r="W9" s="83">
        <f>'ООО 1 полугодие'!R9+V9</f>
        <v>6</v>
      </c>
      <c r="X9" s="84">
        <v>68.0</v>
      </c>
      <c r="Y9" s="83">
        <f t="shared" si="6"/>
        <v>8.823529412</v>
      </c>
    </row>
    <row r="10" ht="29.25" customHeight="1">
      <c r="A10" s="80" t="s">
        <v>549</v>
      </c>
      <c r="B10" s="81"/>
      <c r="C10" s="81"/>
      <c r="D10" s="81"/>
      <c r="E10" s="76">
        <f t="shared" si="1"/>
        <v>0</v>
      </c>
      <c r="F10" s="81"/>
      <c r="G10" s="81"/>
      <c r="H10" s="82"/>
      <c r="I10" s="76">
        <f t="shared" si="7"/>
        <v>0</v>
      </c>
      <c r="J10" s="81"/>
      <c r="K10" s="81"/>
      <c r="L10" s="86"/>
      <c r="M10" s="76">
        <f t="shared" si="2"/>
        <v>0</v>
      </c>
      <c r="N10" s="51" t="s">
        <v>550</v>
      </c>
      <c r="O10" s="81"/>
      <c r="P10" s="81"/>
      <c r="Q10" s="76">
        <f t="shared" si="3"/>
        <v>1</v>
      </c>
      <c r="R10" s="81"/>
      <c r="S10" s="81"/>
      <c r="T10" s="87" t="s">
        <v>551</v>
      </c>
      <c r="U10" s="76">
        <f t="shared" si="4"/>
        <v>1</v>
      </c>
      <c r="V10" s="83">
        <f t="shared" si="5"/>
        <v>2</v>
      </c>
      <c r="W10" s="83">
        <f>'ООО 1 полугодие'!R10+V10</f>
        <v>3</v>
      </c>
      <c r="X10" s="84">
        <v>34.0</v>
      </c>
      <c r="Y10" s="83">
        <f t="shared" si="6"/>
        <v>8.823529412</v>
      </c>
    </row>
    <row r="11" ht="28.5" customHeight="1">
      <c r="A11" s="80" t="s">
        <v>552</v>
      </c>
      <c r="B11" s="81"/>
      <c r="C11" s="81"/>
      <c r="D11" s="81"/>
      <c r="E11" s="76">
        <f t="shared" si="1"/>
        <v>0</v>
      </c>
      <c r="F11" s="81"/>
      <c r="G11" s="81"/>
      <c r="H11" s="50" t="s">
        <v>553</v>
      </c>
      <c r="I11" s="76">
        <f t="shared" si="7"/>
        <v>1</v>
      </c>
      <c r="J11" s="81"/>
      <c r="K11" s="81"/>
      <c r="L11" s="81"/>
      <c r="M11" s="76">
        <f t="shared" si="2"/>
        <v>0</v>
      </c>
      <c r="N11" s="51" t="s">
        <v>554</v>
      </c>
      <c r="O11" s="81"/>
      <c r="P11" s="81"/>
      <c r="Q11" s="76">
        <f t="shared" si="3"/>
        <v>1</v>
      </c>
      <c r="R11" s="81"/>
      <c r="S11" s="81"/>
      <c r="T11" s="81"/>
      <c r="U11" s="76">
        <f t="shared" si="4"/>
        <v>0</v>
      </c>
      <c r="V11" s="83">
        <f t="shared" si="5"/>
        <v>2</v>
      </c>
      <c r="W11" s="83">
        <f>'ООО 1 полугодие'!R11+V11</f>
        <v>3</v>
      </c>
      <c r="X11" s="84">
        <v>34.0</v>
      </c>
      <c r="Y11" s="83">
        <f t="shared" si="6"/>
        <v>8.823529412</v>
      </c>
    </row>
    <row r="12" ht="15.75" customHeight="1">
      <c r="A12" s="80" t="s">
        <v>39</v>
      </c>
      <c r="B12" s="81"/>
      <c r="C12" s="81"/>
      <c r="D12" s="50" t="s">
        <v>555</v>
      </c>
      <c r="E12" s="76">
        <f t="shared" si="1"/>
        <v>1</v>
      </c>
      <c r="F12" s="81"/>
      <c r="G12" s="81"/>
      <c r="H12" s="81"/>
      <c r="I12" s="76">
        <f t="shared" si="7"/>
        <v>0</v>
      </c>
      <c r="J12" s="81"/>
      <c r="K12" s="81"/>
      <c r="L12" s="82" t="s">
        <v>556</v>
      </c>
      <c r="M12" s="76">
        <f t="shared" si="2"/>
        <v>1</v>
      </c>
      <c r="N12" s="81"/>
      <c r="O12" s="81"/>
      <c r="P12" s="86"/>
      <c r="Q12" s="76">
        <f t="shared" si="3"/>
        <v>0</v>
      </c>
      <c r="R12" s="81"/>
      <c r="S12" s="81"/>
      <c r="T12" s="82" t="s">
        <v>557</v>
      </c>
      <c r="U12" s="76">
        <f t="shared" si="4"/>
        <v>1</v>
      </c>
      <c r="V12" s="83">
        <f t="shared" si="5"/>
        <v>3</v>
      </c>
      <c r="W12" s="83">
        <f>'ООО 1 полугодие'!R12+V12</f>
        <v>4</v>
      </c>
      <c r="X12" s="84">
        <v>68.0</v>
      </c>
      <c r="Y12" s="83">
        <f t="shared" si="6"/>
        <v>5.882352941</v>
      </c>
    </row>
    <row r="13" ht="27.0" customHeight="1">
      <c r="A13" s="80" t="s">
        <v>558</v>
      </c>
      <c r="B13" s="81"/>
      <c r="C13" s="81"/>
      <c r="D13" s="81"/>
      <c r="E13" s="76">
        <f t="shared" si="1"/>
        <v>0</v>
      </c>
      <c r="F13" s="81"/>
      <c r="G13" s="81"/>
      <c r="H13" s="81"/>
      <c r="I13" s="76">
        <f t="shared" si="7"/>
        <v>0</v>
      </c>
      <c r="J13" s="81"/>
      <c r="K13" s="81"/>
      <c r="L13" s="81"/>
      <c r="M13" s="76">
        <f t="shared" si="2"/>
        <v>0</v>
      </c>
      <c r="N13" s="81"/>
      <c r="O13" s="81"/>
      <c r="P13" s="81"/>
      <c r="Q13" s="76">
        <f t="shared" si="3"/>
        <v>0</v>
      </c>
      <c r="R13" s="81"/>
      <c r="S13" s="81"/>
      <c r="T13" s="50" t="s">
        <v>559</v>
      </c>
      <c r="U13" s="76">
        <f t="shared" si="4"/>
        <v>1</v>
      </c>
      <c r="V13" s="83">
        <f t="shared" si="5"/>
        <v>1</v>
      </c>
      <c r="W13" s="83">
        <f>'ООО 1 полугодие'!R13+V13</f>
        <v>2</v>
      </c>
      <c r="X13" s="84">
        <v>34.0</v>
      </c>
      <c r="Y13" s="83">
        <f t="shared" si="6"/>
        <v>5.882352941</v>
      </c>
    </row>
    <row r="14" ht="33.0" customHeight="1">
      <c r="A14" s="74" t="s">
        <v>560</v>
      </c>
      <c r="B14" s="75"/>
      <c r="C14" s="75"/>
      <c r="D14" s="75"/>
      <c r="E14" s="76">
        <f t="shared" si="1"/>
        <v>0</v>
      </c>
      <c r="F14" s="75"/>
      <c r="G14" s="75"/>
      <c r="H14" s="75"/>
      <c r="I14" s="76">
        <f t="shared" si="7"/>
        <v>0</v>
      </c>
      <c r="J14" s="75"/>
      <c r="K14" s="75"/>
      <c r="L14" s="86"/>
      <c r="M14" s="76">
        <f t="shared" si="2"/>
        <v>0</v>
      </c>
      <c r="N14" s="75"/>
      <c r="O14" s="75"/>
      <c r="P14" s="75"/>
      <c r="Q14" s="76">
        <f t="shared" si="3"/>
        <v>0</v>
      </c>
      <c r="R14" s="75"/>
      <c r="S14" s="75"/>
      <c r="T14" s="82" t="s">
        <v>561</v>
      </c>
      <c r="U14" s="76">
        <f t="shared" si="4"/>
        <v>1</v>
      </c>
      <c r="V14" s="83">
        <f t="shared" si="5"/>
        <v>1</v>
      </c>
      <c r="W14" s="83">
        <f>'ООО 1 полугодие'!R14+V14</f>
        <v>2</v>
      </c>
      <c r="X14" s="84">
        <v>34.0</v>
      </c>
      <c r="Y14" s="83">
        <f t="shared" si="6"/>
        <v>5.882352941</v>
      </c>
    </row>
    <row r="15" ht="32.25" customHeight="1">
      <c r="A15" s="80" t="s">
        <v>562</v>
      </c>
      <c r="B15" s="81"/>
      <c r="C15" s="81"/>
      <c r="D15" s="81"/>
      <c r="E15" s="76">
        <f t="shared" si="1"/>
        <v>0</v>
      </c>
      <c r="F15" s="81"/>
      <c r="G15" s="81"/>
      <c r="H15" s="81"/>
      <c r="I15" s="76">
        <f t="shared" si="7"/>
        <v>0</v>
      </c>
      <c r="J15" s="81"/>
      <c r="K15" s="81"/>
      <c r="L15" s="82" t="s">
        <v>563</v>
      </c>
      <c r="M15" s="76">
        <f t="shared" si="2"/>
        <v>1</v>
      </c>
      <c r="N15" s="81"/>
      <c r="O15" s="81"/>
      <c r="P15" s="81"/>
      <c r="Q15" s="76">
        <f t="shared" si="3"/>
        <v>0</v>
      </c>
      <c r="R15" s="81"/>
      <c r="S15" s="81"/>
      <c r="T15" s="82" t="s">
        <v>564</v>
      </c>
      <c r="U15" s="76">
        <f t="shared" si="4"/>
        <v>1</v>
      </c>
      <c r="V15" s="83">
        <f t="shared" si="5"/>
        <v>2</v>
      </c>
      <c r="W15" s="83">
        <f>'ООО 1 полугодие'!R15+V15</f>
        <v>3</v>
      </c>
      <c r="X15" s="84">
        <v>34.0</v>
      </c>
      <c r="Y15" s="83">
        <f t="shared" si="6"/>
        <v>8.823529412</v>
      </c>
    </row>
    <row r="16" ht="30.0" customHeight="1">
      <c r="A16" s="80" t="s">
        <v>565</v>
      </c>
      <c r="B16" s="81"/>
      <c r="C16" s="81"/>
      <c r="D16" s="81"/>
      <c r="E16" s="76">
        <f t="shared" si="1"/>
        <v>0</v>
      </c>
      <c r="F16" s="81"/>
      <c r="G16" s="81"/>
      <c r="H16" s="50" t="s">
        <v>566</v>
      </c>
      <c r="I16" s="76">
        <f t="shared" si="7"/>
        <v>1</v>
      </c>
      <c r="J16" s="81"/>
      <c r="K16" s="81"/>
      <c r="L16" s="81"/>
      <c r="M16" s="76">
        <f t="shared" si="2"/>
        <v>0</v>
      </c>
      <c r="N16" s="81"/>
      <c r="O16" s="81"/>
      <c r="P16" s="50" t="s">
        <v>567</v>
      </c>
      <c r="Q16" s="76">
        <f t="shared" si="3"/>
        <v>1</v>
      </c>
      <c r="R16" s="81"/>
      <c r="S16" s="81"/>
      <c r="T16" s="82" t="s">
        <v>568</v>
      </c>
      <c r="U16" s="76">
        <f t="shared" si="4"/>
        <v>1</v>
      </c>
      <c r="V16" s="83">
        <f t="shared" si="5"/>
        <v>3</v>
      </c>
      <c r="W16" s="83">
        <f>'ООО 1 полугодие'!R16+V16</f>
        <v>4</v>
      </c>
      <c r="X16" s="84">
        <v>68.0</v>
      </c>
      <c r="Y16" s="83">
        <f t="shared" si="6"/>
        <v>5.882352941</v>
      </c>
    </row>
    <row r="17" ht="29.25" customHeight="1">
      <c r="A17" s="88" t="s">
        <v>358</v>
      </c>
      <c r="B17" s="81"/>
      <c r="C17" s="81"/>
      <c r="D17" s="81"/>
      <c r="E17" s="76">
        <f t="shared" si="1"/>
        <v>0</v>
      </c>
      <c r="F17" s="81"/>
      <c r="G17" s="81"/>
      <c r="H17" s="50" t="s">
        <v>569</v>
      </c>
      <c r="I17" s="76">
        <f t="shared" si="7"/>
        <v>1</v>
      </c>
      <c r="J17" s="81"/>
      <c r="K17" s="81"/>
      <c r="L17" s="81"/>
      <c r="M17" s="76">
        <f t="shared" si="2"/>
        <v>0</v>
      </c>
      <c r="N17" s="81"/>
      <c r="O17" s="81"/>
      <c r="P17" s="81"/>
      <c r="Q17" s="76">
        <f t="shared" si="3"/>
        <v>0</v>
      </c>
      <c r="R17" s="81"/>
      <c r="S17" s="81"/>
      <c r="T17" s="82" t="s">
        <v>570</v>
      </c>
      <c r="U17" s="76">
        <f t="shared" si="4"/>
        <v>1</v>
      </c>
      <c r="V17" s="83">
        <f t="shared" si="5"/>
        <v>2</v>
      </c>
      <c r="W17" s="83">
        <f>'ООО 1 полугодие'!R17+V17</f>
        <v>3</v>
      </c>
      <c r="X17" s="84">
        <v>34.0</v>
      </c>
      <c r="Y17" s="83">
        <f t="shared" si="6"/>
        <v>8.823529412</v>
      </c>
    </row>
    <row r="18" ht="27.0" customHeight="1">
      <c r="A18" s="88" t="s">
        <v>360</v>
      </c>
      <c r="B18" s="81"/>
      <c r="C18" s="81"/>
      <c r="D18" s="50" t="s">
        <v>571</v>
      </c>
      <c r="E18" s="76">
        <f t="shared" si="1"/>
        <v>1</v>
      </c>
      <c r="F18" s="81"/>
      <c r="G18" s="81"/>
      <c r="H18" s="81"/>
      <c r="I18" s="76">
        <f t="shared" si="7"/>
        <v>0</v>
      </c>
      <c r="J18" s="81"/>
      <c r="K18" s="81"/>
      <c r="L18" s="81"/>
      <c r="M18" s="76">
        <f t="shared" si="2"/>
        <v>0</v>
      </c>
      <c r="N18" s="81"/>
      <c r="O18" s="81"/>
      <c r="P18" s="50"/>
      <c r="Q18" s="76">
        <f t="shared" si="3"/>
        <v>0</v>
      </c>
      <c r="R18" s="81"/>
      <c r="S18" s="81"/>
      <c r="T18" s="82" t="s">
        <v>572</v>
      </c>
      <c r="U18" s="76">
        <f t="shared" si="4"/>
        <v>1</v>
      </c>
      <c r="V18" s="83">
        <f t="shared" si="5"/>
        <v>2</v>
      </c>
      <c r="W18" s="83">
        <f>'ООО 1 полугодие'!R18+V18</f>
        <v>3</v>
      </c>
      <c r="X18" s="84">
        <v>34.0</v>
      </c>
      <c r="Y18" s="83">
        <f t="shared" si="6"/>
        <v>8.823529412</v>
      </c>
    </row>
    <row r="19" ht="17.25" customHeight="1">
      <c r="A19" s="73" t="s">
        <v>573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</row>
    <row r="20" ht="15.75" customHeight="1">
      <c r="A20" s="80" t="s">
        <v>574</v>
      </c>
      <c r="B20" s="81"/>
      <c r="C20" s="81"/>
      <c r="D20" s="82" t="s">
        <v>575</v>
      </c>
      <c r="E20" s="76">
        <f t="shared" ref="E20:E33" si="8">IF(D20&lt;&gt;0,1,0)+IF(C20&lt;&gt;0,1,0)+IF(B20&lt;&gt;0,1,0)</f>
        <v>1</v>
      </c>
      <c r="F20" s="81"/>
      <c r="G20" s="81"/>
      <c r="H20" s="50" t="s">
        <v>576</v>
      </c>
      <c r="I20" s="76">
        <f t="shared" ref="I20:I33" si="9">IF(H20&lt;&gt;0,1,0)+IF(G20&lt;&gt;0,1,0)+IF(F20&lt;&gt;0,1,0)</f>
        <v>1</v>
      </c>
      <c r="J20" s="81"/>
      <c r="K20" s="81"/>
      <c r="L20" s="50" t="s">
        <v>577</v>
      </c>
      <c r="M20" s="76">
        <f t="shared" ref="M20:M33" si="10">IF(L20&lt;&gt;0,1,0)+IF(K20&lt;&gt;0,1,0)+IF(J20&lt;&gt;0,1,0)</f>
        <v>1</v>
      </c>
      <c r="N20" s="82" t="s">
        <v>578</v>
      </c>
      <c r="O20" s="81"/>
      <c r="P20" s="50" t="s">
        <v>579</v>
      </c>
      <c r="Q20" s="76">
        <f t="shared" ref="Q20:Q33" si="11">IF(P20&lt;&gt;0,1,0)+IF(O20&lt;&gt;0,1,0)+IF(N20&lt;&gt;0,1,0)</f>
        <v>2</v>
      </c>
      <c r="R20" s="81"/>
      <c r="S20" s="81"/>
      <c r="T20" s="82" t="s">
        <v>580</v>
      </c>
      <c r="U20" s="76">
        <f t="shared" ref="U20:U33" si="12">IF(T20&lt;&gt;0,1,0)+IF(S20&lt;&gt;0,1,0)+IF(R20&lt;&gt;0,1,0)</f>
        <v>1</v>
      </c>
      <c r="V20" s="83">
        <f t="shared" ref="V20:V33" si="13">SUM(U20,Q20,M20,I20,E20)</f>
        <v>6</v>
      </c>
      <c r="W20" s="83">
        <f>'ООО 1 полугодие'!R20+V20</f>
        <v>10</v>
      </c>
      <c r="X20" s="84">
        <v>204.0</v>
      </c>
      <c r="Y20" s="83">
        <f t="shared" ref="Y20:Y33" si="14">100*W20/X20</f>
        <v>4.901960784</v>
      </c>
    </row>
    <row r="21" ht="23.25" customHeight="1">
      <c r="A21" s="80" t="s">
        <v>581</v>
      </c>
      <c r="B21" s="81"/>
      <c r="C21" s="81"/>
      <c r="D21" s="50" t="s">
        <v>582</v>
      </c>
      <c r="E21" s="76">
        <f t="shared" si="8"/>
        <v>1</v>
      </c>
      <c r="F21" s="81"/>
      <c r="G21" s="81"/>
      <c r="H21" s="50" t="s">
        <v>583</v>
      </c>
      <c r="I21" s="76">
        <f t="shared" si="9"/>
        <v>1</v>
      </c>
      <c r="J21" s="81"/>
      <c r="K21" s="81"/>
      <c r="L21" s="50" t="s">
        <v>584</v>
      </c>
      <c r="M21" s="76">
        <f t="shared" si="10"/>
        <v>1</v>
      </c>
      <c r="N21" s="50" t="s">
        <v>585</v>
      </c>
      <c r="O21" s="81"/>
      <c r="P21" s="81"/>
      <c r="Q21" s="76">
        <f t="shared" si="11"/>
        <v>1</v>
      </c>
      <c r="R21" s="81"/>
      <c r="S21" s="81"/>
      <c r="T21" s="82" t="s">
        <v>586</v>
      </c>
      <c r="U21" s="76">
        <f t="shared" si="12"/>
        <v>1</v>
      </c>
      <c r="V21" s="83">
        <f t="shared" si="13"/>
        <v>5</v>
      </c>
      <c r="W21" s="83">
        <f>'ООО 1 полугодие'!R21+V21</f>
        <v>9</v>
      </c>
      <c r="X21" s="84">
        <v>102.0</v>
      </c>
      <c r="Y21" s="83">
        <f t="shared" si="14"/>
        <v>8.823529412</v>
      </c>
    </row>
    <row r="22" ht="31.5" customHeight="1">
      <c r="A22" s="17" t="s">
        <v>587</v>
      </c>
      <c r="B22" s="75"/>
      <c r="C22" s="75"/>
      <c r="D22" s="82" t="s">
        <v>588</v>
      </c>
      <c r="E22" s="76">
        <f t="shared" si="8"/>
        <v>1</v>
      </c>
      <c r="F22" s="75"/>
      <c r="G22" s="75"/>
      <c r="H22" s="82" t="s">
        <v>589</v>
      </c>
      <c r="I22" s="76">
        <f t="shared" si="9"/>
        <v>1</v>
      </c>
      <c r="J22" s="75"/>
      <c r="K22" s="75"/>
      <c r="L22" s="82" t="s">
        <v>590</v>
      </c>
      <c r="M22" s="76">
        <f t="shared" si="10"/>
        <v>1</v>
      </c>
      <c r="N22" s="50" t="s">
        <v>591</v>
      </c>
      <c r="O22" s="75"/>
      <c r="P22" s="82" t="s">
        <v>592</v>
      </c>
      <c r="Q22" s="76">
        <f t="shared" si="11"/>
        <v>2</v>
      </c>
      <c r="R22" s="75"/>
      <c r="S22" s="75"/>
      <c r="T22" s="82" t="s">
        <v>548</v>
      </c>
      <c r="U22" s="76">
        <f t="shared" si="12"/>
        <v>1</v>
      </c>
      <c r="V22" s="83">
        <f t="shared" si="13"/>
        <v>6</v>
      </c>
      <c r="W22" s="83">
        <f>'ООО 1 полугодие'!R22+V22</f>
        <v>9</v>
      </c>
      <c r="X22" s="84">
        <v>102.0</v>
      </c>
      <c r="Y22" s="83">
        <f t="shared" si="14"/>
        <v>8.823529412</v>
      </c>
    </row>
    <row r="23" ht="25.5" customHeight="1">
      <c r="A23" s="80" t="s">
        <v>593</v>
      </c>
      <c r="B23" s="81"/>
      <c r="C23" s="81"/>
      <c r="D23" s="82" t="s">
        <v>594</v>
      </c>
      <c r="E23" s="76">
        <f t="shared" si="8"/>
        <v>1</v>
      </c>
      <c r="F23" s="81"/>
      <c r="G23" s="81"/>
      <c r="H23" s="82" t="s">
        <v>553</v>
      </c>
      <c r="I23" s="76">
        <f t="shared" si="9"/>
        <v>1</v>
      </c>
      <c r="J23" s="81"/>
      <c r="K23" s="81"/>
      <c r="L23" s="82" t="s">
        <v>595</v>
      </c>
      <c r="M23" s="76">
        <f t="shared" si="10"/>
        <v>1</v>
      </c>
      <c r="N23" s="82" t="s">
        <v>596</v>
      </c>
      <c r="O23" s="81"/>
      <c r="P23" s="82" t="s">
        <v>597</v>
      </c>
      <c r="Q23" s="76">
        <f t="shared" si="11"/>
        <v>2</v>
      </c>
      <c r="R23" s="81"/>
      <c r="S23" s="81"/>
      <c r="T23" s="82" t="s">
        <v>598</v>
      </c>
      <c r="U23" s="76">
        <f t="shared" si="12"/>
        <v>1</v>
      </c>
      <c r="V23" s="83">
        <f t="shared" si="13"/>
        <v>6</v>
      </c>
      <c r="W23" s="83">
        <f>'ООО 1 полугодие'!R23+V23</f>
        <v>9</v>
      </c>
      <c r="X23" s="84">
        <v>170.0</v>
      </c>
      <c r="Y23" s="83">
        <f t="shared" si="14"/>
        <v>5.294117647</v>
      </c>
    </row>
    <row r="24" ht="33.75" customHeight="1">
      <c r="A24" s="80" t="s">
        <v>599</v>
      </c>
      <c r="B24" s="81"/>
      <c r="C24" s="81"/>
      <c r="D24" s="81"/>
      <c r="E24" s="76">
        <f t="shared" si="8"/>
        <v>0</v>
      </c>
      <c r="F24" s="81"/>
      <c r="G24" s="81"/>
      <c r="H24" s="50" t="s">
        <v>600</v>
      </c>
      <c r="I24" s="76">
        <f t="shared" si="9"/>
        <v>1</v>
      </c>
      <c r="J24" s="81"/>
      <c r="K24" s="81"/>
      <c r="L24" s="50" t="s">
        <v>563</v>
      </c>
      <c r="M24" s="76">
        <f t="shared" si="10"/>
        <v>1</v>
      </c>
      <c r="N24" s="82" t="s">
        <v>601</v>
      </c>
      <c r="O24" s="81"/>
      <c r="P24" s="81"/>
      <c r="Q24" s="76">
        <f t="shared" si="11"/>
        <v>1</v>
      </c>
      <c r="R24" s="50"/>
      <c r="S24" s="81"/>
      <c r="T24" s="82" t="s">
        <v>602</v>
      </c>
      <c r="U24" s="76">
        <f t="shared" si="12"/>
        <v>1</v>
      </c>
      <c r="V24" s="83">
        <f t="shared" si="13"/>
        <v>4</v>
      </c>
      <c r="W24" s="83">
        <f>'ООО 1 полугодие'!R24+V24</f>
        <v>5</v>
      </c>
      <c r="X24" s="84">
        <v>68.0</v>
      </c>
      <c r="Y24" s="83">
        <f t="shared" si="14"/>
        <v>7.352941176</v>
      </c>
    </row>
    <row r="25" ht="27.0" customHeight="1">
      <c r="A25" s="80" t="s">
        <v>603</v>
      </c>
      <c r="B25" s="81"/>
      <c r="C25" s="81"/>
      <c r="D25" s="81"/>
      <c r="E25" s="76">
        <f t="shared" si="8"/>
        <v>0</v>
      </c>
      <c r="F25" s="81"/>
      <c r="G25" s="81"/>
      <c r="H25" s="50" t="s">
        <v>604</v>
      </c>
      <c r="I25" s="76">
        <f t="shared" si="9"/>
        <v>1</v>
      </c>
      <c r="J25" s="81"/>
      <c r="K25" s="81"/>
      <c r="L25" s="81"/>
      <c r="M25" s="76">
        <f t="shared" si="10"/>
        <v>0</v>
      </c>
      <c r="N25" s="50" t="s">
        <v>605</v>
      </c>
      <c r="O25" s="81"/>
      <c r="P25" s="81"/>
      <c r="Q25" s="76">
        <f t="shared" si="11"/>
        <v>1</v>
      </c>
      <c r="R25" s="81"/>
      <c r="S25" s="81"/>
      <c r="T25" s="82"/>
      <c r="U25" s="76">
        <f t="shared" si="12"/>
        <v>0</v>
      </c>
      <c r="V25" s="83">
        <f t="shared" si="13"/>
        <v>2</v>
      </c>
      <c r="W25" s="83">
        <f>'ООО 1 полугодие'!R25+V25</f>
        <v>3</v>
      </c>
      <c r="X25" s="84">
        <v>34.0</v>
      </c>
      <c r="Y25" s="83">
        <f t="shared" si="14"/>
        <v>8.823529412</v>
      </c>
    </row>
    <row r="26" ht="45.0" customHeight="1">
      <c r="A26" s="80" t="s">
        <v>606</v>
      </c>
      <c r="B26" s="81"/>
      <c r="C26" s="81"/>
      <c r="D26" s="81"/>
      <c r="E26" s="76">
        <f t="shared" si="8"/>
        <v>0</v>
      </c>
      <c r="F26" s="81"/>
      <c r="G26" s="81"/>
      <c r="H26" s="82" t="s">
        <v>607</v>
      </c>
      <c r="I26" s="76">
        <f t="shared" si="9"/>
        <v>1</v>
      </c>
      <c r="J26" s="81"/>
      <c r="K26" s="81"/>
      <c r="L26" s="81"/>
      <c r="M26" s="76">
        <f t="shared" si="10"/>
        <v>0</v>
      </c>
      <c r="N26" s="82" t="s">
        <v>608</v>
      </c>
      <c r="O26" s="81"/>
      <c r="P26" s="50"/>
      <c r="Q26" s="76">
        <f t="shared" si="11"/>
        <v>1</v>
      </c>
      <c r="R26" s="50"/>
      <c r="S26" s="81"/>
      <c r="T26" s="50"/>
      <c r="U26" s="76">
        <f t="shared" si="12"/>
        <v>0</v>
      </c>
      <c r="V26" s="83">
        <f t="shared" si="13"/>
        <v>2</v>
      </c>
      <c r="W26" s="83">
        <f>'ООО 1 полугодие'!R26+V26</f>
        <v>3</v>
      </c>
      <c r="X26" s="84">
        <v>34.0</v>
      </c>
      <c r="Y26" s="83">
        <f t="shared" si="14"/>
        <v>8.823529412</v>
      </c>
    </row>
    <row r="27" ht="44.25" customHeight="1">
      <c r="A27" s="80" t="s">
        <v>609</v>
      </c>
      <c r="B27" s="81"/>
      <c r="C27" s="81"/>
      <c r="D27" s="50" t="s">
        <v>571</v>
      </c>
      <c r="E27" s="76">
        <f t="shared" si="8"/>
        <v>1</v>
      </c>
      <c r="F27" s="81"/>
      <c r="G27" s="81"/>
      <c r="H27" s="81"/>
      <c r="I27" s="76">
        <f t="shared" si="9"/>
        <v>0</v>
      </c>
      <c r="J27" s="81"/>
      <c r="K27" s="81"/>
      <c r="L27" s="81"/>
      <c r="M27" s="76">
        <f t="shared" si="10"/>
        <v>0</v>
      </c>
      <c r="N27" s="82" t="s">
        <v>608</v>
      </c>
      <c r="O27" s="81"/>
      <c r="P27" s="81"/>
      <c r="Q27" s="76">
        <f t="shared" si="11"/>
        <v>1</v>
      </c>
      <c r="R27" s="81"/>
      <c r="S27" s="81"/>
      <c r="T27" s="81"/>
      <c r="U27" s="76">
        <f t="shared" si="12"/>
        <v>0</v>
      </c>
      <c r="V27" s="83">
        <f t="shared" si="13"/>
        <v>2</v>
      </c>
      <c r="W27" s="83">
        <f>'ООО 1 полугодие'!R27+V27</f>
        <v>3</v>
      </c>
      <c r="X27" s="84">
        <v>34.0</v>
      </c>
      <c r="Y27" s="83">
        <f t="shared" si="14"/>
        <v>8.823529412</v>
      </c>
    </row>
    <row r="28" ht="15.75" customHeight="1">
      <c r="A28" s="80" t="s">
        <v>39</v>
      </c>
      <c r="B28" s="81"/>
      <c r="C28" s="81"/>
      <c r="D28" s="50" t="s">
        <v>610</v>
      </c>
      <c r="E28" s="76">
        <f t="shared" si="8"/>
        <v>1</v>
      </c>
      <c r="F28" s="81"/>
      <c r="G28" s="81"/>
      <c r="H28" s="81"/>
      <c r="I28" s="76">
        <f t="shared" si="9"/>
        <v>0</v>
      </c>
      <c r="J28" s="81"/>
      <c r="K28" s="81"/>
      <c r="L28" s="82" t="s">
        <v>611</v>
      </c>
      <c r="M28" s="76">
        <f t="shared" si="10"/>
        <v>1</v>
      </c>
      <c r="N28" s="81"/>
      <c r="O28" s="81"/>
      <c r="P28" s="50" t="s">
        <v>612</v>
      </c>
      <c r="Q28" s="76">
        <f t="shared" si="11"/>
        <v>1</v>
      </c>
      <c r="R28" s="81"/>
      <c r="S28" s="81"/>
      <c r="T28" s="82" t="s">
        <v>613</v>
      </c>
      <c r="U28" s="76">
        <f t="shared" si="12"/>
        <v>1</v>
      </c>
      <c r="V28" s="83">
        <f t="shared" si="13"/>
        <v>4</v>
      </c>
      <c r="W28" s="83">
        <f>'ООО 1 полугодие'!R28+V28</f>
        <v>5</v>
      </c>
      <c r="X28" s="84">
        <v>68.0</v>
      </c>
      <c r="Y28" s="83">
        <f t="shared" si="14"/>
        <v>7.352941176</v>
      </c>
    </row>
    <row r="29" ht="15.75" customHeight="1">
      <c r="A29" s="80" t="s">
        <v>614</v>
      </c>
      <c r="B29" s="81"/>
      <c r="C29" s="81"/>
      <c r="D29" s="81"/>
      <c r="E29" s="76">
        <f t="shared" si="8"/>
        <v>0</v>
      </c>
      <c r="F29" s="81"/>
      <c r="G29" s="81"/>
      <c r="H29" s="81"/>
      <c r="I29" s="76">
        <f t="shared" si="9"/>
        <v>0</v>
      </c>
      <c r="J29" s="81"/>
      <c r="K29" s="81"/>
      <c r="L29" s="81"/>
      <c r="M29" s="76">
        <f t="shared" si="10"/>
        <v>0</v>
      </c>
      <c r="N29" s="81"/>
      <c r="O29" s="81"/>
      <c r="P29" s="50"/>
      <c r="Q29" s="76">
        <f t="shared" si="11"/>
        <v>0</v>
      </c>
      <c r="R29" s="81"/>
      <c r="S29" s="81"/>
      <c r="T29" s="82" t="s">
        <v>523</v>
      </c>
      <c r="U29" s="76">
        <f t="shared" si="12"/>
        <v>1</v>
      </c>
      <c r="V29" s="83">
        <f t="shared" si="13"/>
        <v>1</v>
      </c>
      <c r="W29" s="83">
        <f>'ООО 1 полугодие'!R29+V29</f>
        <v>2</v>
      </c>
      <c r="X29" s="84">
        <v>34.0</v>
      </c>
      <c r="Y29" s="83">
        <f t="shared" si="14"/>
        <v>5.882352941</v>
      </c>
    </row>
    <row r="30" ht="26.25" customHeight="1">
      <c r="A30" s="74" t="s">
        <v>615</v>
      </c>
      <c r="B30" s="75"/>
      <c r="C30" s="75"/>
      <c r="D30" s="75"/>
      <c r="E30" s="76">
        <f t="shared" si="8"/>
        <v>0</v>
      </c>
      <c r="F30" s="75"/>
      <c r="G30" s="75"/>
      <c r="H30" s="75"/>
      <c r="I30" s="76">
        <f t="shared" si="9"/>
        <v>0</v>
      </c>
      <c r="J30" s="75"/>
      <c r="K30" s="75"/>
      <c r="L30" s="86"/>
      <c r="M30" s="76">
        <f t="shared" si="10"/>
        <v>0</v>
      </c>
      <c r="N30" s="75"/>
      <c r="O30" s="75"/>
      <c r="P30" s="51"/>
      <c r="Q30" s="76">
        <f t="shared" si="11"/>
        <v>0</v>
      </c>
      <c r="R30" s="75"/>
      <c r="S30" s="75"/>
      <c r="T30" s="82" t="s">
        <v>616</v>
      </c>
      <c r="U30" s="76">
        <f t="shared" si="12"/>
        <v>1</v>
      </c>
      <c r="V30" s="83">
        <f t="shared" si="13"/>
        <v>1</v>
      </c>
      <c r="W30" s="83">
        <f>'ООО 1 полугодие'!R30+V30</f>
        <v>2</v>
      </c>
      <c r="X30" s="84">
        <v>34.0</v>
      </c>
      <c r="Y30" s="83">
        <f t="shared" si="14"/>
        <v>5.882352941</v>
      </c>
    </row>
    <row r="31" ht="15.75" customHeight="1">
      <c r="A31" s="80" t="s">
        <v>617</v>
      </c>
      <c r="B31" s="81"/>
      <c r="C31" s="81"/>
      <c r="D31" s="81"/>
      <c r="E31" s="76">
        <f t="shared" si="8"/>
        <v>0</v>
      </c>
      <c r="F31" s="81"/>
      <c r="G31" s="81"/>
      <c r="H31" s="50" t="s">
        <v>618</v>
      </c>
      <c r="I31" s="76">
        <f t="shared" si="9"/>
        <v>1</v>
      </c>
      <c r="J31" s="81"/>
      <c r="K31" s="81"/>
      <c r="L31" s="86"/>
      <c r="M31" s="76">
        <f t="shared" si="10"/>
        <v>0</v>
      </c>
      <c r="N31" s="81"/>
      <c r="O31" s="81"/>
      <c r="P31" s="51"/>
      <c r="Q31" s="76">
        <f t="shared" si="11"/>
        <v>0</v>
      </c>
      <c r="R31" s="81"/>
      <c r="S31" s="81"/>
      <c r="T31" s="82" t="s">
        <v>619</v>
      </c>
      <c r="U31" s="76">
        <f t="shared" si="12"/>
        <v>1</v>
      </c>
      <c r="V31" s="83">
        <f t="shared" si="13"/>
        <v>2</v>
      </c>
      <c r="W31" s="83">
        <f>'ООО 1 полугодие'!R31+V31</f>
        <v>3</v>
      </c>
      <c r="X31" s="84">
        <v>34.0</v>
      </c>
      <c r="Y31" s="83">
        <f t="shared" si="14"/>
        <v>8.823529412</v>
      </c>
    </row>
    <row r="32" ht="18.75" customHeight="1">
      <c r="A32" s="80" t="s">
        <v>620</v>
      </c>
      <c r="B32" s="81"/>
      <c r="C32" s="81"/>
      <c r="D32" s="50" t="s">
        <v>621</v>
      </c>
      <c r="E32" s="76">
        <f t="shared" si="8"/>
        <v>1</v>
      </c>
      <c r="F32" s="81"/>
      <c r="G32" s="81"/>
      <c r="H32" s="50"/>
      <c r="I32" s="76">
        <f t="shared" si="9"/>
        <v>0</v>
      </c>
      <c r="J32" s="81"/>
      <c r="K32" s="81"/>
      <c r="L32" s="50" t="s">
        <v>622</v>
      </c>
      <c r="M32" s="76">
        <f t="shared" si="10"/>
        <v>1</v>
      </c>
      <c r="N32" s="81"/>
      <c r="O32" s="81"/>
      <c r="P32" s="81"/>
      <c r="Q32" s="76">
        <f t="shared" si="11"/>
        <v>0</v>
      </c>
      <c r="R32" s="81"/>
      <c r="S32" s="81"/>
      <c r="T32" s="82" t="s">
        <v>623</v>
      </c>
      <c r="U32" s="76">
        <f t="shared" si="12"/>
        <v>1</v>
      </c>
      <c r="V32" s="83">
        <f t="shared" si="13"/>
        <v>3</v>
      </c>
      <c r="W32" s="83">
        <f>'ООО 1 полугодие'!R32+V32</f>
        <v>4</v>
      </c>
      <c r="X32" s="84">
        <v>68.0</v>
      </c>
      <c r="Y32" s="83">
        <f t="shared" si="14"/>
        <v>5.882352941</v>
      </c>
    </row>
    <row r="33" ht="32.25" customHeight="1">
      <c r="A33" s="80" t="s">
        <v>396</v>
      </c>
      <c r="B33" s="81"/>
      <c r="C33" s="81"/>
      <c r="D33" s="81"/>
      <c r="E33" s="76">
        <f t="shared" si="8"/>
        <v>0</v>
      </c>
      <c r="F33" s="81"/>
      <c r="G33" s="81"/>
      <c r="H33" s="81"/>
      <c r="I33" s="76">
        <f t="shared" si="9"/>
        <v>0</v>
      </c>
      <c r="J33" s="81"/>
      <c r="K33" s="81"/>
      <c r="L33" s="50" t="s">
        <v>624</v>
      </c>
      <c r="M33" s="76">
        <f t="shared" si="10"/>
        <v>1</v>
      </c>
      <c r="N33" s="81"/>
      <c r="O33" s="81"/>
      <c r="P33" s="81"/>
      <c r="Q33" s="76">
        <f t="shared" si="11"/>
        <v>0</v>
      </c>
      <c r="R33" s="81"/>
      <c r="S33" s="81"/>
      <c r="T33" s="82" t="s">
        <v>625</v>
      </c>
      <c r="U33" s="76">
        <f t="shared" si="12"/>
        <v>1</v>
      </c>
      <c r="V33" s="83">
        <f t="shared" si="13"/>
        <v>2</v>
      </c>
      <c r="W33" s="83">
        <f>'ООО 1 полугодие'!R33+V33</f>
        <v>3</v>
      </c>
      <c r="X33" s="84">
        <v>34.0</v>
      </c>
      <c r="Y33" s="83">
        <f t="shared" si="14"/>
        <v>8.823529412</v>
      </c>
    </row>
    <row r="34" ht="17.25" customHeight="1">
      <c r="A34" s="73" t="s">
        <v>626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5"/>
    </row>
    <row r="35" ht="15.75" customHeight="1">
      <c r="A35" s="80" t="s">
        <v>627</v>
      </c>
      <c r="B35" s="81"/>
      <c r="C35" s="81"/>
      <c r="D35" s="50" t="s">
        <v>571</v>
      </c>
      <c r="E35" s="76">
        <f t="shared" ref="E35:E52" si="15">IF(D35&lt;&gt;0,1,0)+IF(C35&lt;&gt;0,1,0)+IF(B35&lt;&gt;0,1,0)</f>
        <v>1</v>
      </c>
      <c r="F35" s="81"/>
      <c r="G35" s="81"/>
      <c r="H35" s="50" t="s">
        <v>628</v>
      </c>
      <c r="I35" s="76">
        <f t="shared" ref="I35:I52" si="16">IF(H35&lt;&gt;0,1,0)+IF(G35&lt;&gt;0,1,0)+IF(F35&lt;&gt;0,1,0)</f>
        <v>1</v>
      </c>
      <c r="J35" s="81"/>
      <c r="K35" s="81"/>
      <c r="L35" s="50" t="s">
        <v>629</v>
      </c>
      <c r="M35" s="76">
        <f t="shared" ref="M35:M52" si="17">IF(L35&lt;&gt;0,1,0)+IF(K35&lt;&gt;0,1,0)+IF(J35&lt;&gt;0,1,0)</f>
        <v>1</v>
      </c>
      <c r="N35" s="86"/>
      <c r="O35" s="81"/>
      <c r="P35" s="50" t="s">
        <v>630</v>
      </c>
      <c r="Q35" s="76">
        <f t="shared" ref="Q35:Q52" si="18">IF(P35&lt;&gt;0,1,0)+IF(O35&lt;&gt;0,1,0)+IF(N35&lt;&gt;0,1,0)</f>
        <v>1</v>
      </c>
      <c r="R35" s="50" t="s">
        <v>631</v>
      </c>
      <c r="S35" s="81"/>
      <c r="T35" s="86"/>
      <c r="U35" s="76">
        <f t="shared" ref="U35:U52" si="19">IF(T35&lt;&gt;0,1,0)+IF(S35&lt;&gt;0,1,0)+IF(R35&lt;&gt;0,1,0)</f>
        <v>1</v>
      </c>
      <c r="V35" s="83">
        <f t="shared" ref="V35:V52" si="20">SUM(U35,Q35,M35,I35,E35)</f>
        <v>5</v>
      </c>
      <c r="W35" s="83">
        <f>'ООО 1 полугодие'!R35+V35</f>
        <v>9</v>
      </c>
      <c r="X35" s="84">
        <v>136.0</v>
      </c>
      <c r="Y35" s="83">
        <f t="shared" ref="Y35:Y52" si="21">100*W35/X35</f>
        <v>6.617647059</v>
      </c>
    </row>
    <row r="36" ht="24.0" customHeight="1">
      <c r="A36" s="80" t="s">
        <v>632</v>
      </c>
      <c r="B36" s="81"/>
      <c r="C36" s="81"/>
      <c r="D36" s="50" t="s">
        <v>633</v>
      </c>
      <c r="E36" s="76">
        <f t="shared" si="15"/>
        <v>1</v>
      </c>
      <c r="F36" s="81"/>
      <c r="G36" s="81"/>
      <c r="H36" s="50" t="s">
        <v>634</v>
      </c>
      <c r="I36" s="76">
        <f t="shared" si="16"/>
        <v>1</v>
      </c>
      <c r="J36" s="81"/>
      <c r="K36" s="81"/>
      <c r="L36" s="50" t="s">
        <v>635</v>
      </c>
      <c r="M36" s="76">
        <f t="shared" si="17"/>
        <v>1</v>
      </c>
      <c r="N36" s="50" t="s">
        <v>636</v>
      </c>
      <c r="O36" s="81"/>
      <c r="P36" s="50"/>
      <c r="Q36" s="76">
        <f t="shared" si="18"/>
        <v>1</v>
      </c>
      <c r="R36" s="81"/>
      <c r="S36" s="81"/>
      <c r="T36" s="82" t="s">
        <v>637</v>
      </c>
      <c r="U36" s="76">
        <f t="shared" si="19"/>
        <v>1</v>
      </c>
      <c r="V36" s="83">
        <f t="shared" si="20"/>
        <v>5</v>
      </c>
      <c r="W36" s="83">
        <f>'ООО 1 полугодие'!R36+V36</f>
        <v>6</v>
      </c>
      <c r="X36" s="84">
        <v>68.0</v>
      </c>
      <c r="Y36" s="83">
        <f t="shared" si="21"/>
        <v>8.823529412</v>
      </c>
    </row>
    <row r="37" ht="42.0" customHeight="1">
      <c r="A37" s="17" t="s">
        <v>638</v>
      </c>
      <c r="B37" s="75"/>
      <c r="C37" s="75"/>
      <c r="D37" s="82" t="s">
        <v>639</v>
      </c>
      <c r="E37" s="76">
        <f t="shared" si="15"/>
        <v>1</v>
      </c>
      <c r="F37" s="75"/>
      <c r="G37" s="75"/>
      <c r="H37" s="82" t="s">
        <v>569</v>
      </c>
      <c r="I37" s="76">
        <f t="shared" si="16"/>
        <v>1</v>
      </c>
      <c r="J37" s="75"/>
      <c r="K37" s="75"/>
      <c r="L37" s="82" t="s">
        <v>595</v>
      </c>
      <c r="M37" s="76">
        <f t="shared" si="17"/>
        <v>1</v>
      </c>
      <c r="N37" s="82" t="s">
        <v>640</v>
      </c>
      <c r="O37" s="75"/>
      <c r="P37" s="82"/>
      <c r="Q37" s="76">
        <f t="shared" si="18"/>
        <v>1</v>
      </c>
      <c r="R37" s="75"/>
      <c r="S37" s="75"/>
      <c r="T37" s="82" t="s">
        <v>641</v>
      </c>
      <c r="U37" s="76">
        <f t="shared" si="19"/>
        <v>1</v>
      </c>
      <c r="V37" s="83">
        <f t="shared" si="20"/>
        <v>5</v>
      </c>
      <c r="W37" s="83">
        <f>'ООО 1 полугодие'!R37+V37</f>
        <v>8</v>
      </c>
      <c r="X37" s="84">
        <v>102.0</v>
      </c>
      <c r="Y37" s="83">
        <f t="shared" si="21"/>
        <v>7.843137255</v>
      </c>
    </row>
    <row r="38" ht="30.75" customHeight="1">
      <c r="A38" s="80" t="s">
        <v>642</v>
      </c>
      <c r="B38" s="81"/>
      <c r="C38" s="81"/>
      <c r="D38" s="89" t="s">
        <v>538</v>
      </c>
      <c r="E38" s="76">
        <f t="shared" si="15"/>
        <v>1</v>
      </c>
      <c r="F38" s="81"/>
      <c r="G38" s="81"/>
      <c r="H38" s="90" t="s">
        <v>643</v>
      </c>
      <c r="I38" s="76">
        <f t="shared" si="16"/>
        <v>1</v>
      </c>
      <c r="J38" s="81"/>
      <c r="K38" s="81"/>
      <c r="L38" s="89" t="s">
        <v>563</v>
      </c>
      <c r="M38" s="76">
        <f t="shared" si="17"/>
        <v>1</v>
      </c>
      <c r="N38" s="82" t="s">
        <v>644</v>
      </c>
      <c r="O38" s="81"/>
      <c r="P38" s="91" t="s">
        <v>579</v>
      </c>
      <c r="Q38" s="76">
        <f t="shared" si="18"/>
        <v>2</v>
      </c>
      <c r="R38" s="81"/>
      <c r="S38" s="81"/>
      <c r="T38" s="89" t="s">
        <v>586</v>
      </c>
      <c r="U38" s="76">
        <f t="shared" si="19"/>
        <v>1</v>
      </c>
      <c r="V38" s="83">
        <f t="shared" si="20"/>
        <v>6</v>
      </c>
      <c r="W38" s="83">
        <f>'ООО 1 полугодие'!R38+V38</f>
        <v>7</v>
      </c>
      <c r="X38" s="84">
        <v>102.0</v>
      </c>
      <c r="Y38" s="83">
        <f t="shared" si="21"/>
        <v>6.862745098</v>
      </c>
    </row>
    <row r="39" ht="27.75" customHeight="1">
      <c r="A39" s="80" t="s">
        <v>645</v>
      </c>
      <c r="B39" s="81"/>
      <c r="C39" s="81"/>
      <c r="D39" s="8" t="s">
        <v>575</v>
      </c>
      <c r="E39" s="76">
        <f t="shared" si="15"/>
        <v>1</v>
      </c>
      <c r="F39" s="81"/>
      <c r="G39" s="81"/>
      <c r="H39" s="82" t="s">
        <v>646</v>
      </c>
      <c r="I39" s="76">
        <f t="shared" si="16"/>
        <v>1</v>
      </c>
      <c r="J39" s="81"/>
      <c r="K39" s="81"/>
      <c r="L39" s="90" t="s">
        <v>647</v>
      </c>
      <c r="M39" s="76">
        <f t="shared" si="17"/>
        <v>1</v>
      </c>
      <c r="N39" s="82" t="s">
        <v>644</v>
      </c>
      <c r="O39" s="81"/>
      <c r="P39" s="92"/>
      <c r="Q39" s="76">
        <f t="shared" si="18"/>
        <v>1</v>
      </c>
      <c r="R39" s="81"/>
      <c r="S39" s="81"/>
      <c r="T39" s="90" t="s">
        <v>580</v>
      </c>
      <c r="U39" s="76">
        <f t="shared" si="19"/>
        <v>1</v>
      </c>
      <c r="V39" s="83">
        <f t="shared" si="20"/>
        <v>5</v>
      </c>
      <c r="W39" s="83">
        <f>'ООО 1 полугодие'!R39+V39</f>
        <v>6</v>
      </c>
      <c r="X39" s="84">
        <v>68.0</v>
      </c>
      <c r="Y39" s="83">
        <f t="shared" si="21"/>
        <v>8.823529412</v>
      </c>
    </row>
    <row r="40" ht="30.0" customHeight="1">
      <c r="A40" s="80" t="s">
        <v>648</v>
      </c>
      <c r="B40" s="81"/>
      <c r="C40" s="81"/>
      <c r="D40" s="50" t="s">
        <v>649</v>
      </c>
      <c r="E40" s="76">
        <f t="shared" si="15"/>
        <v>1</v>
      </c>
      <c r="F40" s="81"/>
      <c r="G40" s="81"/>
      <c r="H40" s="50"/>
      <c r="I40" s="76">
        <f t="shared" si="16"/>
        <v>0</v>
      </c>
      <c r="J40" s="81"/>
      <c r="K40" s="81"/>
      <c r="L40" s="81"/>
      <c r="M40" s="76">
        <f t="shared" si="17"/>
        <v>0</v>
      </c>
      <c r="N40" s="82" t="s">
        <v>644</v>
      </c>
      <c r="O40" s="81"/>
      <c r="P40" s="91"/>
      <c r="Q40" s="76">
        <f t="shared" si="18"/>
        <v>1</v>
      </c>
      <c r="R40" s="81"/>
      <c r="S40" s="81"/>
      <c r="T40" s="86"/>
      <c r="U40" s="76">
        <f t="shared" si="19"/>
        <v>0</v>
      </c>
      <c r="V40" s="83">
        <f t="shared" si="20"/>
        <v>2</v>
      </c>
      <c r="W40" s="83">
        <f>'ООО 1 полугодие'!R40+V40</f>
        <v>3</v>
      </c>
      <c r="X40" s="84">
        <v>34.0</v>
      </c>
      <c r="Y40" s="83">
        <f t="shared" si="21"/>
        <v>8.823529412</v>
      </c>
    </row>
    <row r="41" ht="30.0" customHeight="1">
      <c r="A41" s="80" t="s">
        <v>650</v>
      </c>
      <c r="B41" s="81"/>
      <c r="C41" s="81"/>
      <c r="D41" s="50" t="s">
        <v>651</v>
      </c>
      <c r="E41" s="76">
        <f t="shared" si="15"/>
        <v>1</v>
      </c>
      <c r="F41" s="81"/>
      <c r="G41" s="81"/>
      <c r="H41" s="50" t="s">
        <v>652</v>
      </c>
      <c r="I41" s="76">
        <f t="shared" si="16"/>
        <v>1</v>
      </c>
      <c r="J41" s="81"/>
      <c r="K41" s="81"/>
      <c r="L41" s="81"/>
      <c r="M41" s="76">
        <f t="shared" si="17"/>
        <v>0</v>
      </c>
      <c r="N41" s="82" t="s">
        <v>653</v>
      </c>
      <c r="O41" s="81"/>
      <c r="P41" s="81"/>
      <c r="Q41" s="76">
        <f t="shared" si="18"/>
        <v>1</v>
      </c>
      <c r="R41" s="81"/>
      <c r="S41" s="81"/>
      <c r="T41" s="82" t="s">
        <v>564</v>
      </c>
      <c r="U41" s="76">
        <f t="shared" si="19"/>
        <v>1</v>
      </c>
      <c r="V41" s="83">
        <f t="shared" si="20"/>
        <v>4</v>
      </c>
      <c r="W41" s="83">
        <f>'ООО 1 полугодие'!R41+V41</f>
        <v>5</v>
      </c>
      <c r="X41" s="84">
        <v>68.0</v>
      </c>
      <c r="Y41" s="83">
        <f t="shared" si="21"/>
        <v>7.352941176</v>
      </c>
    </row>
    <row r="42" ht="27.75" customHeight="1">
      <c r="A42" s="80" t="s">
        <v>654</v>
      </c>
      <c r="B42" s="81"/>
      <c r="C42" s="81"/>
      <c r="D42" s="81"/>
      <c r="E42" s="76">
        <f t="shared" si="15"/>
        <v>0</v>
      </c>
      <c r="F42" s="81"/>
      <c r="G42" s="81"/>
      <c r="H42" s="81"/>
      <c r="I42" s="76">
        <f t="shared" si="16"/>
        <v>0</v>
      </c>
      <c r="J42" s="81"/>
      <c r="K42" s="81"/>
      <c r="L42" s="81"/>
      <c r="M42" s="76">
        <f t="shared" si="17"/>
        <v>0</v>
      </c>
      <c r="N42" s="82" t="s">
        <v>655</v>
      </c>
      <c r="O42" s="81"/>
      <c r="P42" s="81"/>
      <c r="Q42" s="76">
        <f t="shared" si="18"/>
        <v>1</v>
      </c>
      <c r="R42" s="81"/>
      <c r="S42" s="81"/>
      <c r="T42" s="82" t="s">
        <v>543</v>
      </c>
      <c r="U42" s="76">
        <f t="shared" si="19"/>
        <v>1</v>
      </c>
      <c r="V42" s="83">
        <f t="shared" si="20"/>
        <v>2</v>
      </c>
      <c r="W42" s="83">
        <f>'ООО 1 полугодие'!R42+V42</f>
        <v>3</v>
      </c>
      <c r="X42" s="84">
        <v>34.0</v>
      </c>
      <c r="Y42" s="83">
        <f t="shared" si="21"/>
        <v>8.823529412</v>
      </c>
    </row>
    <row r="43" ht="33.75" customHeight="1">
      <c r="A43" s="80" t="s">
        <v>656</v>
      </c>
      <c r="B43" s="81"/>
      <c r="C43" s="81"/>
      <c r="D43" s="81"/>
      <c r="E43" s="76">
        <f t="shared" si="15"/>
        <v>0</v>
      </c>
      <c r="F43" s="81"/>
      <c r="G43" s="81"/>
      <c r="H43" s="86"/>
      <c r="I43" s="76">
        <f t="shared" si="16"/>
        <v>0</v>
      </c>
      <c r="J43" s="81"/>
      <c r="K43" s="81"/>
      <c r="L43" s="86"/>
      <c r="M43" s="76">
        <f t="shared" si="17"/>
        <v>0</v>
      </c>
      <c r="N43" s="82" t="s">
        <v>657</v>
      </c>
      <c r="O43" s="81"/>
      <c r="P43" s="50" t="s">
        <v>658</v>
      </c>
      <c r="Q43" s="76">
        <f t="shared" si="18"/>
        <v>2</v>
      </c>
      <c r="R43" s="81"/>
      <c r="S43" s="81"/>
      <c r="T43" s="81"/>
      <c r="U43" s="76">
        <f t="shared" si="19"/>
        <v>0</v>
      </c>
      <c r="V43" s="83">
        <f t="shared" si="20"/>
        <v>2</v>
      </c>
      <c r="W43" s="83">
        <f>'ООО 1 полугодие'!R43+V43</f>
        <v>3</v>
      </c>
      <c r="X43" s="84">
        <v>68.0</v>
      </c>
      <c r="Y43" s="83">
        <f t="shared" si="21"/>
        <v>4.411764706</v>
      </c>
    </row>
    <row r="44" ht="30.0" customHeight="1">
      <c r="A44" s="80" t="s">
        <v>659</v>
      </c>
      <c r="B44" s="81"/>
      <c r="C44" s="81"/>
      <c r="D44" s="86"/>
      <c r="E44" s="76">
        <f t="shared" si="15"/>
        <v>0</v>
      </c>
      <c r="F44" s="81"/>
      <c r="G44" s="81"/>
      <c r="H44" s="81"/>
      <c r="I44" s="76">
        <f t="shared" si="16"/>
        <v>0</v>
      </c>
      <c r="J44" s="81"/>
      <c r="K44" s="81"/>
      <c r="L44" s="81"/>
      <c r="M44" s="76">
        <f t="shared" si="17"/>
        <v>0</v>
      </c>
      <c r="N44" s="82" t="s">
        <v>660</v>
      </c>
      <c r="O44" s="81"/>
      <c r="P44" s="81"/>
      <c r="Q44" s="76">
        <f t="shared" si="18"/>
        <v>1</v>
      </c>
      <c r="R44" s="81"/>
      <c r="S44" s="81"/>
      <c r="T44" s="81"/>
      <c r="U44" s="76">
        <f t="shared" si="19"/>
        <v>0</v>
      </c>
      <c r="V44" s="83">
        <f t="shared" si="20"/>
        <v>1</v>
      </c>
      <c r="W44" s="83">
        <f>'ООО 1 полугодие'!R44+V44</f>
        <v>2</v>
      </c>
      <c r="X44" s="84">
        <v>34.0</v>
      </c>
      <c r="Y44" s="83">
        <f t="shared" si="21"/>
        <v>5.882352941</v>
      </c>
    </row>
    <row r="45" ht="15.75" customHeight="1">
      <c r="A45" s="80" t="s">
        <v>39</v>
      </c>
      <c r="B45" s="81"/>
      <c r="C45" s="81"/>
      <c r="D45" s="82"/>
      <c r="E45" s="76">
        <f t="shared" si="15"/>
        <v>0</v>
      </c>
      <c r="F45" s="81"/>
      <c r="G45" s="81"/>
      <c r="H45" s="82" t="s">
        <v>661</v>
      </c>
      <c r="I45" s="76">
        <f t="shared" si="16"/>
        <v>1</v>
      </c>
      <c r="J45" s="81"/>
      <c r="K45" s="81"/>
      <c r="L45" s="81"/>
      <c r="M45" s="76">
        <f t="shared" si="17"/>
        <v>0</v>
      </c>
      <c r="N45" s="81"/>
      <c r="O45" s="81"/>
      <c r="P45" s="86"/>
      <c r="Q45" s="76">
        <f t="shared" si="18"/>
        <v>0</v>
      </c>
      <c r="R45" s="81"/>
      <c r="S45" s="81"/>
      <c r="T45" s="82" t="s">
        <v>568</v>
      </c>
      <c r="U45" s="76">
        <f t="shared" si="19"/>
        <v>1</v>
      </c>
      <c r="V45" s="83">
        <f t="shared" si="20"/>
        <v>2</v>
      </c>
      <c r="W45" s="83">
        <f>'ООО 1 полугодие'!R45+V45</f>
        <v>3</v>
      </c>
      <c r="X45" s="84">
        <v>68.0</v>
      </c>
      <c r="Y45" s="83">
        <f t="shared" si="21"/>
        <v>4.411764706</v>
      </c>
    </row>
    <row r="46" ht="27.0" customHeight="1">
      <c r="A46" s="80" t="s">
        <v>662</v>
      </c>
      <c r="B46" s="81"/>
      <c r="C46" s="81"/>
      <c r="D46" s="81"/>
      <c r="E46" s="76">
        <f t="shared" si="15"/>
        <v>0</v>
      </c>
      <c r="F46" s="81"/>
      <c r="G46" s="81"/>
      <c r="H46" s="8"/>
      <c r="I46" s="76">
        <f t="shared" si="16"/>
        <v>0</v>
      </c>
      <c r="J46" s="81"/>
      <c r="K46" s="81"/>
      <c r="L46" s="8" t="s">
        <v>520</v>
      </c>
      <c r="M46" s="76">
        <f t="shared" si="17"/>
        <v>1</v>
      </c>
      <c r="N46" s="93" t="s">
        <v>663</v>
      </c>
      <c r="O46" s="81"/>
      <c r="P46" s="81"/>
      <c r="Q46" s="76">
        <f t="shared" si="18"/>
        <v>1</v>
      </c>
      <c r="R46" s="81"/>
      <c r="S46" s="81"/>
      <c r="T46" s="90"/>
      <c r="U46" s="76">
        <f t="shared" si="19"/>
        <v>0</v>
      </c>
      <c r="V46" s="83">
        <f t="shared" si="20"/>
        <v>2</v>
      </c>
      <c r="W46" s="83">
        <f>'ООО 1 полугодие'!R46+V46</f>
        <v>3</v>
      </c>
      <c r="X46" s="84">
        <v>34.0</v>
      </c>
      <c r="Y46" s="83">
        <f t="shared" si="21"/>
        <v>8.823529412</v>
      </c>
    </row>
    <row r="47" ht="43.5" customHeight="1">
      <c r="A47" s="80" t="s">
        <v>664</v>
      </c>
      <c r="B47" s="81"/>
      <c r="C47" s="81"/>
      <c r="D47" s="86"/>
      <c r="E47" s="76">
        <f t="shared" si="15"/>
        <v>0</v>
      </c>
      <c r="F47" s="81"/>
      <c r="G47" s="81"/>
      <c r="H47" s="81"/>
      <c r="I47" s="76">
        <f t="shared" si="16"/>
        <v>0</v>
      </c>
      <c r="J47" s="81"/>
      <c r="K47" s="81"/>
      <c r="L47" s="82" t="s">
        <v>622</v>
      </c>
      <c r="M47" s="76">
        <f t="shared" si="17"/>
        <v>1</v>
      </c>
      <c r="N47" s="94" t="s">
        <v>665</v>
      </c>
      <c r="O47" s="81"/>
      <c r="P47" s="86"/>
      <c r="Q47" s="76">
        <f t="shared" si="18"/>
        <v>1</v>
      </c>
      <c r="R47" s="81"/>
      <c r="S47" s="81"/>
      <c r="T47" s="82" t="s">
        <v>572</v>
      </c>
      <c r="U47" s="76">
        <f t="shared" si="19"/>
        <v>1</v>
      </c>
      <c r="V47" s="83">
        <f t="shared" si="20"/>
        <v>3</v>
      </c>
      <c r="W47" s="83">
        <f>'ООО 1 полугодие'!R47+V47</f>
        <v>5</v>
      </c>
      <c r="X47" s="84">
        <v>68.0</v>
      </c>
      <c r="Y47" s="83">
        <f t="shared" si="21"/>
        <v>7.352941176</v>
      </c>
    </row>
    <row r="48" ht="33.0" customHeight="1">
      <c r="A48" s="74" t="s">
        <v>666</v>
      </c>
      <c r="B48" s="75"/>
      <c r="C48" s="75"/>
      <c r="D48" s="75"/>
      <c r="E48" s="76">
        <f t="shared" si="15"/>
        <v>0</v>
      </c>
      <c r="F48" s="75"/>
      <c r="G48" s="75"/>
      <c r="H48" s="75"/>
      <c r="I48" s="76">
        <f t="shared" si="16"/>
        <v>0</v>
      </c>
      <c r="J48" s="75"/>
      <c r="K48" s="75"/>
      <c r="L48" s="86"/>
      <c r="M48" s="76">
        <f t="shared" si="17"/>
        <v>0</v>
      </c>
      <c r="N48" s="95"/>
      <c r="O48" s="75"/>
      <c r="P48" s="75"/>
      <c r="Q48" s="76">
        <f t="shared" si="18"/>
        <v>0</v>
      </c>
      <c r="R48" s="75"/>
      <c r="S48" s="75"/>
      <c r="T48" s="82" t="s">
        <v>667</v>
      </c>
      <c r="U48" s="76">
        <f t="shared" si="19"/>
        <v>1</v>
      </c>
      <c r="V48" s="83">
        <f t="shared" si="20"/>
        <v>1</v>
      </c>
      <c r="W48" s="83">
        <f>'ООО 1 полугодие'!R48+V48</f>
        <v>2</v>
      </c>
      <c r="X48" s="84">
        <v>34.0</v>
      </c>
      <c r="Y48" s="83">
        <f t="shared" si="21"/>
        <v>5.882352941</v>
      </c>
    </row>
    <row r="49" ht="15.75" customHeight="1">
      <c r="A49" s="80" t="s">
        <v>668</v>
      </c>
      <c r="B49" s="81"/>
      <c r="C49" s="81"/>
      <c r="D49" s="81"/>
      <c r="E49" s="76">
        <f t="shared" si="15"/>
        <v>0</v>
      </c>
      <c r="F49" s="81"/>
      <c r="G49" s="81"/>
      <c r="H49" s="50" t="s">
        <v>545</v>
      </c>
      <c r="I49" s="76">
        <f t="shared" si="16"/>
        <v>1</v>
      </c>
      <c r="J49" s="81"/>
      <c r="K49" s="81"/>
      <c r="L49" s="86"/>
      <c r="M49" s="76">
        <f t="shared" si="17"/>
        <v>0</v>
      </c>
      <c r="N49" s="81"/>
      <c r="O49" s="81"/>
      <c r="P49" s="81"/>
      <c r="Q49" s="76">
        <f t="shared" si="18"/>
        <v>0</v>
      </c>
      <c r="R49" s="81"/>
      <c r="S49" s="81"/>
      <c r="T49" s="82" t="s">
        <v>548</v>
      </c>
      <c r="U49" s="76">
        <f t="shared" si="19"/>
        <v>1</v>
      </c>
      <c r="V49" s="83">
        <f t="shared" si="20"/>
        <v>2</v>
      </c>
      <c r="W49" s="83">
        <f>'ООО 1 полугодие'!R49+V49</f>
        <v>3</v>
      </c>
      <c r="X49" s="84">
        <v>34.0</v>
      </c>
      <c r="Y49" s="83">
        <f t="shared" si="21"/>
        <v>8.823529412</v>
      </c>
    </row>
    <row r="50" ht="15.75" customHeight="1">
      <c r="A50" s="80" t="s">
        <v>669</v>
      </c>
      <c r="B50" s="81"/>
      <c r="C50" s="81"/>
      <c r="D50" s="81"/>
      <c r="E50" s="76">
        <f t="shared" si="15"/>
        <v>0</v>
      </c>
      <c r="F50" s="81"/>
      <c r="G50" s="81"/>
      <c r="H50" s="50" t="s">
        <v>670</v>
      </c>
      <c r="I50" s="76">
        <f t="shared" si="16"/>
        <v>1</v>
      </c>
      <c r="J50" s="81"/>
      <c r="K50" s="81"/>
      <c r="L50" s="86"/>
      <c r="M50" s="76">
        <f t="shared" si="17"/>
        <v>0</v>
      </c>
      <c r="N50" s="81"/>
      <c r="O50" s="81"/>
      <c r="P50" s="81"/>
      <c r="Q50" s="76">
        <f t="shared" si="18"/>
        <v>0</v>
      </c>
      <c r="R50" s="81"/>
      <c r="S50" s="81"/>
      <c r="T50" s="82" t="s">
        <v>551</v>
      </c>
      <c r="U50" s="76">
        <f t="shared" si="19"/>
        <v>1</v>
      </c>
      <c r="V50" s="83">
        <f t="shared" si="20"/>
        <v>2</v>
      </c>
      <c r="W50" s="83">
        <f>'ООО 1 полугодие'!R50+V50</f>
        <v>3</v>
      </c>
      <c r="X50" s="84">
        <v>68.0</v>
      </c>
      <c r="Y50" s="83">
        <f t="shared" si="21"/>
        <v>4.411764706</v>
      </c>
    </row>
    <row r="51" ht="15.75" customHeight="1">
      <c r="A51" s="80" t="s">
        <v>430</v>
      </c>
      <c r="B51" s="81"/>
      <c r="C51" s="81"/>
      <c r="D51" s="81"/>
      <c r="E51" s="76">
        <f t="shared" si="15"/>
        <v>0</v>
      </c>
      <c r="F51" s="81"/>
      <c r="G51" s="81"/>
      <c r="H51" s="81"/>
      <c r="I51" s="76">
        <f t="shared" si="16"/>
        <v>0</v>
      </c>
      <c r="J51" s="81"/>
      <c r="K51" s="81"/>
      <c r="L51" s="86"/>
      <c r="M51" s="76">
        <f t="shared" si="17"/>
        <v>0</v>
      </c>
      <c r="N51" s="81"/>
      <c r="O51" s="81"/>
      <c r="P51" s="50" t="s">
        <v>671</v>
      </c>
      <c r="Q51" s="76">
        <f t="shared" si="18"/>
        <v>1</v>
      </c>
      <c r="R51" s="81"/>
      <c r="S51" s="81"/>
      <c r="T51" s="86"/>
      <c r="U51" s="76">
        <f t="shared" si="19"/>
        <v>0</v>
      </c>
      <c r="V51" s="83">
        <f t="shared" si="20"/>
        <v>1</v>
      </c>
      <c r="W51" s="83">
        <f>'ООО 1 полугодие'!R51+V51</f>
        <v>2</v>
      </c>
      <c r="X51" s="84">
        <v>34.0</v>
      </c>
      <c r="Y51" s="83">
        <f t="shared" si="21"/>
        <v>5.882352941</v>
      </c>
    </row>
    <row r="52" ht="34.5" customHeight="1">
      <c r="A52" s="80" t="s">
        <v>431</v>
      </c>
      <c r="B52" s="81"/>
      <c r="C52" s="81"/>
      <c r="D52" s="81"/>
      <c r="E52" s="76">
        <f t="shared" si="15"/>
        <v>0</v>
      </c>
      <c r="F52" s="81"/>
      <c r="G52" s="81"/>
      <c r="H52" s="81"/>
      <c r="I52" s="76">
        <f t="shared" si="16"/>
        <v>0</v>
      </c>
      <c r="J52" s="81"/>
      <c r="K52" s="81"/>
      <c r="L52" s="82"/>
      <c r="M52" s="76">
        <f t="shared" si="17"/>
        <v>0</v>
      </c>
      <c r="N52" s="81"/>
      <c r="O52" s="81"/>
      <c r="P52" s="8" t="s">
        <v>522</v>
      </c>
      <c r="Q52" s="76">
        <f t="shared" si="18"/>
        <v>1</v>
      </c>
      <c r="R52" s="81"/>
      <c r="S52" s="81"/>
      <c r="T52" s="86"/>
      <c r="U52" s="76">
        <f t="shared" si="19"/>
        <v>0</v>
      </c>
      <c r="V52" s="83">
        <f t="shared" si="20"/>
        <v>1</v>
      </c>
      <c r="W52" s="83">
        <f>'ООО 1 полугодие'!R52+V52</f>
        <v>2</v>
      </c>
      <c r="X52" s="84">
        <v>34.0</v>
      </c>
      <c r="Y52" s="83">
        <f t="shared" si="21"/>
        <v>5.882352941</v>
      </c>
    </row>
    <row r="53" ht="17.25" customHeight="1">
      <c r="A53" s="73" t="s">
        <v>672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5"/>
    </row>
    <row r="54" ht="15.75" customHeight="1">
      <c r="A54" s="80" t="s">
        <v>673</v>
      </c>
      <c r="B54" s="81"/>
      <c r="C54" s="81"/>
      <c r="D54" s="50" t="s">
        <v>674</v>
      </c>
      <c r="E54" s="76">
        <f t="shared" ref="E54:E72" si="22">IF(D54&lt;&gt;0,1,0)+IF(C54&lt;&gt;0,1,0)+IF(B54&lt;&gt;0,1,0)</f>
        <v>1</v>
      </c>
      <c r="F54" s="81"/>
      <c r="G54" s="81"/>
      <c r="H54" s="50" t="s">
        <v>675</v>
      </c>
      <c r="I54" s="76">
        <f t="shared" ref="I54:I72" si="23">IF(H54&lt;&gt;0,1,0)+IF(G54&lt;&gt;0,1,0)+IF(F54&lt;&gt;0,1,0)</f>
        <v>1</v>
      </c>
      <c r="J54" s="81"/>
      <c r="K54" s="81"/>
      <c r="L54" s="50" t="s">
        <v>590</v>
      </c>
      <c r="M54" s="76">
        <f t="shared" ref="M54:M72" si="24">IF(L54&lt;&gt;0,1,0)+IF(K54&lt;&gt;0,1,0)+IF(J54&lt;&gt;0,1,0)</f>
        <v>1</v>
      </c>
      <c r="N54" s="82" t="s">
        <v>676</v>
      </c>
      <c r="O54" s="81"/>
      <c r="P54" s="81"/>
      <c r="Q54" s="76">
        <f t="shared" ref="Q54:Q72" si="25">IF(P54&lt;&gt;0,1,0)+IF(O54&lt;&gt;0,1,0)+IF(N54&lt;&gt;0,1,0)</f>
        <v>1</v>
      </c>
      <c r="R54" s="81"/>
      <c r="S54" s="81"/>
      <c r="T54" s="82" t="s">
        <v>559</v>
      </c>
      <c r="U54" s="76">
        <f t="shared" ref="U54:U72" si="26">IF(T54&lt;&gt;0,1,0)+IF(S54&lt;&gt;0,1,0)+IF(R54&lt;&gt;0,1,0)</f>
        <v>1</v>
      </c>
      <c r="V54" s="83">
        <f t="shared" ref="V54:V72" si="27">SUM(U54,Q54,M54,I54,E54)</f>
        <v>5</v>
      </c>
      <c r="W54" s="83">
        <f>'ООО 1 полугодие'!R54+V54</f>
        <v>8</v>
      </c>
      <c r="X54" s="84">
        <v>102.0</v>
      </c>
      <c r="Y54" s="83">
        <f t="shared" ref="Y54:Y72" si="28">100*W54/X54</f>
        <v>7.843137255</v>
      </c>
    </row>
    <row r="55" ht="15.75" customHeight="1">
      <c r="A55" s="80" t="s">
        <v>677</v>
      </c>
      <c r="B55" s="81"/>
      <c r="C55" s="81"/>
      <c r="D55" s="50" t="s">
        <v>633</v>
      </c>
      <c r="E55" s="76">
        <f t="shared" si="22"/>
        <v>1</v>
      </c>
      <c r="F55" s="81"/>
      <c r="G55" s="81"/>
      <c r="H55" s="50" t="s">
        <v>634</v>
      </c>
      <c r="I55" s="76">
        <f t="shared" si="23"/>
        <v>1</v>
      </c>
      <c r="J55" s="81"/>
      <c r="K55" s="81"/>
      <c r="L55" s="50" t="s">
        <v>635</v>
      </c>
      <c r="M55" s="76">
        <f t="shared" si="24"/>
        <v>1</v>
      </c>
      <c r="N55" s="81"/>
      <c r="O55" s="81"/>
      <c r="P55" s="50" t="s">
        <v>678</v>
      </c>
      <c r="Q55" s="76">
        <f t="shared" si="25"/>
        <v>1</v>
      </c>
      <c r="R55" s="81"/>
      <c r="S55" s="81"/>
      <c r="T55" s="82" t="s">
        <v>586</v>
      </c>
      <c r="U55" s="76">
        <f t="shared" si="26"/>
        <v>1</v>
      </c>
      <c r="V55" s="83">
        <f t="shared" si="27"/>
        <v>5</v>
      </c>
      <c r="W55" s="83">
        <f>'ООО 1 полугодие'!R55+V55</f>
        <v>6</v>
      </c>
      <c r="X55" s="84">
        <v>68.0</v>
      </c>
      <c r="Y55" s="83">
        <f t="shared" si="28"/>
        <v>8.823529412</v>
      </c>
    </row>
    <row r="56" ht="31.5" customHeight="1">
      <c r="A56" s="17" t="s">
        <v>679</v>
      </c>
      <c r="B56" s="75"/>
      <c r="C56" s="75"/>
      <c r="D56" s="82" t="s">
        <v>518</v>
      </c>
      <c r="E56" s="76">
        <f t="shared" si="22"/>
        <v>1</v>
      </c>
      <c r="F56" s="75"/>
      <c r="G56" s="75"/>
      <c r="H56" s="82" t="s">
        <v>628</v>
      </c>
      <c r="I56" s="76">
        <f t="shared" si="23"/>
        <v>1</v>
      </c>
      <c r="J56" s="75"/>
      <c r="K56" s="75"/>
      <c r="L56" s="82" t="s">
        <v>629</v>
      </c>
      <c r="M56" s="76">
        <f t="shared" si="24"/>
        <v>1</v>
      </c>
      <c r="N56" s="51" t="s">
        <v>680</v>
      </c>
      <c r="O56" s="75"/>
      <c r="P56" s="86"/>
      <c r="Q56" s="76">
        <f t="shared" si="25"/>
        <v>1</v>
      </c>
      <c r="R56" s="75"/>
      <c r="S56" s="75"/>
      <c r="T56" s="82" t="s">
        <v>572</v>
      </c>
      <c r="U56" s="76">
        <f t="shared" si="26"/>
        <v>1</v>
      </c>
      <c r="V56" s="83">
        <f t="shared" si="27"/>
        <v>5</v>
      </c>
      <c r="W56" s="83">
        <f>'ООО 1 полугодие'!R56+V56</f>
        <v>9</v>
      </c>
      <c r="X56" s="84">
        <v>102.0</v>
      </c>
      <c r="Y56" s="83">
        <f t="shared" si="28"/>
        <v>8.823529412</v>
      </c>
    </row>
    <row r="57" ht="15.75" customHeight="1">
      <c r="A57" s="80" t="s">
        <v>681</v>
      </c>
      <c r="B57" s="81"/>
      <c r="C57" s="81"/>
      <c r="D57" s="50" t="s">
        <v>682</v>
      </c>
      <c r="E57" s="76">
        <f t="shared" si="22"/>
        <v>1</v>
      </c>
      <c r="F57" s="81"/>
      <c r="G57" s="81"/>
      <c r="H57" s="86"/>
      <c r="I57" s="76">
        <f t="shared" si="23"/>
        <v>0</v>
      </c>
      <c r="J57" s="81"/>
      <c r="K57" s="81"/>
      <c r="L57" s="86"/>
      <c r="M57" s="76">
        <f t="shared" si="24"/>
        <v>0</v>
      </c>
      <c r="N57" s="82" t="s">
        <v>683</v>
      </c>
      <c r="O57" s="81"/>
      <c r="P57" s="50" t="s">
        <v>579</v>
      </c>
      <c r="Q57" s="76">
        <f t="shared" si="25"/>
        <v>2</v>
      </c>
      <c r="R57" s="81"/>
      <c r="S57" s="81"/>
      <c r="T57" s="82" t="s">
        <v>684</v>
      </c>
      <c r="U57" s="76">
        <f t="shared" si="26"/>
        <v>1</v>
      </c>
      <c r="V57" s="83">
        <f t="shared" si="27"/>
        <v>4</v>
      </c>
      <c r="W57" s="83">
        <f>'ООО 1 полугодие'!R57+V57</f>
        <v>6</v>
      </c>
      <c r="X57" s="84">
        <v>102.0</v>
      </c>
      <c r="Y57" s="83">
        <f t="shared" si="28"/>
        <v>5.882352941</v>
      </c>
    </row>
    <row r="58" ht="15.75" customHeight="1">
      <c r="A58" s="80" t="s">
        <v>685</v>
      </c>
      <c r="B58" s="81"/>
      <c r="C58" s="81"/>
      <c r="D58" s="81"/>
      <c r="E58" s="76">
        <f t="shared" si="22"/>
        <v>0</v>
      </c>
      <c r="F58" s="81"/>
      <c r="G58" s="81"/>
      <c r="H58" s="82" t="s">
        <v>569</v>
      </c>
      <c r="I58" s="76">
        <f t="shared" si="23"/>
        <v>1</v>
      </c>
      <c r="J58" s="81"/>
      <c r="K58" s="81"/>
      <c r="L58" s="82" t="s">
        <v>622</v>
      </c>
      <c r="M58" s="76">
        <f t="shared" si="24"/>
        <v>1</v>
      </c>
      <c r="N58" s="81"/>
      <c r="O58" s="81"/>
      <c r="P58" s="50"/>
      <c r="Q58" s="76">
        <f t="shared" si="25"/>
        <v>0</v>
      </c>
      <c r="R58" s="50" t="s">
        <v>686</v>
      </c>
      <c r="S58" s="81"/>
      <c r="T58" s="82" t="s">
        <v>523</v>
      </c>
      <c r="U58" s="76">
        <f t="shared" si="26"/>
        <v>2</v>
      </c>
      <c r="V58" s="83">
        <f t="shared" si="27"/>
        <v>4</v>
      </c>
      <c r="W58" s="83">
        <f>'ООО 1 полугодие'!R58+V58</f>
        <v>6</v>
      </c>
      <c r="X58" s="84">
        <v>68.0</v>
      </c>
      <c r="Y58" s="83">
        <f t="shared" si="28"/>
        <v>8.823529412</v>
      </c>
    </row>
    <row r="59" ht="15.75" customHeight="1">
      <c r="A59" s="80" t="s">
        <v>687</v>
      </c>
      <c r="B59" s="81"/>
      <c r="C59" s="81"/>
      <c r="D59" s="81"/>
      <c r="E59" s="76">
        <f t="shared" si="22"/>
        <v>0</v>
      </c>
      <c r="F59" s="81"/>
      <c r="G59" s="81"/>
      <c r="H59" s="81"/>
      <c r="I59" s="76">
        <f t="shared" si="23"/>
        <v>0</v>
      </c>
      <c r="J59" s="81"/>
      <c r="K59" s="81"/>
      <c r="L59" s="81"/>
      <c r="M59" s="76">
        <f t="shared" si="24"/>
        <v>0</v>
      </c>
      <c r="N59" s="81"/>
      <c r="O59" s="81"/>
      <c r="P59" s="81"/>
      <c r="Q59" s="76">
        <f t="shared" si="25"/>
        <v>0</v>
      </c>
      <c r="R59" s="81"/>
      <c r="S59" s="81"/>
      <c r="T59" s="82" t="s">
        <v>548</v>
      </c>
      <c r="U59" s="76">
        <f t="shared" si="26"/>
        <v>1</v>
      </c>
      <c r="V59" s="83">
        <f t="shared" si="27"/>
        <v>1</v>
      </c>
      <c r="W59" s="83">
        <f>'ООО 1 полугодие'!R59+V59</f>
        <v>2</v>
      </c>
      <c r="X59" s="84">
        <v>34.0</v>
      </c>
      <c r="Y59" s="83">
        <f t="shared" si="28"/>
        <v>5.882352941</v>
      </c>
    </row>
    <row r="60" ht="27.75" customHeight="1">
      <c r="A60" s="80" t="s">
        <v>688</v>
      </c>
      <c r="B60" s="81"/>
      <c r="C60" s="81"/>
      <c r="D60" s="50" t="s">
        <v>633</v>
      </c>
      <c r="E60" s="76">
        <f t="shared" si="22"/>
        <v>1</v>
      </c>
      <c r="F60" s="81"/>
      <c r="G60" s="81"/>
      <c r="H60" s="50" t="s">
        <v>646</v>
      </c>
      <c r="I60" s="76">
        <f t="shared" si="23"/>
        <v>1</v>
      </c>
      <c r="J60" s="81"/>
      <c r="K60" s="81"/>
      <c r="L60" s="81"/>
      <c r="M60" s="76">
        <f t="shared" si="24"/>
        <v>0</v>
      </c>
      <c r="N60" s="82" t="s">
        <v>689</v>
      </c>
      <c r="O60" s="81"/>
      <c r="P60" s="81"/>
      <c r="Q60" s="76">
        <f t="shared" si="25"/>
        <v>1</v>
      </c>
      <c r="R60" s="81"/>
      <c r="S60" s="81"/>
      <c r="T60" s="86"/>
      <c r="U60" s="76">
        <f t="shared" si="26"/>
        <v>0</v>
      </c>
      <c r="V60" s="83">
        <f t="shared" si="27"/>
        <v>3</v>
      </c>
      <c r="W60" s="83">
        <f>'ООО 1 полугодие'!R60+V60</f>
        <v>4</v>
      </c>
      <c r="X60" s="84">
        <v>68.0</v>
      </c>
      <c r="Y60" s="83">
        <f t="shared" si="28"/>
        <v>5.882352941</v>
      </c>
    </row>
    <row r="61" ht="27.0" customHeight="1">
      <c r="A61" s="80" t="s">
        <v>690</v>
      </c>
      <c r="B61" s="81"/>
      <c r="C61" s="81"/>
      <c r="D61" s="81"/>
      <c r="E61" s="76">
        <f t="shared" si="22"/>
        <v>0</v>
      </c>
      <c r="F61" s="81"/>
      <c r="G61" s="81"/>
      <c r="H61" s="50" t="s">
        <v>691</v>
      </c>
      <c r="I61" s="76">
        <f t="shared" si="23"/>
        <v>1</v>
      </c>
      <c r="J61" s="81"/>
      <c r="K61" s="81"/>
      <c r="L61" s="81"/>
      <c r="M61" s="76">
        <f t="shared" si="24"/>
        <v>0</v>
      </c>
      <c r="N61" s="86"/>
      <c r="O61" s="81"/>
      <c r="P61" s="81"/>
      <c r="Q61" s="76">
        <f t="shared" si="25"/>
        <v>0</v>
      </c>
      <c r="R61" s="50" t="s">
        <v>692</v>
      </c>
      <c r="S61" s="81"/>
      <c r="T61" s="86"/>
      <c r="U61" s="76">
        <f t="shared" si="26"/>
        <v>1</v>
      </c>
      <c r="V61" s="83">
        <f t="shared" si="27"/>
        <v>2</v>
      </c>
      <c r="W61" s="83">
        <f>'ООО 1 полугодие'!R61+V61</f>
        <v>3</v>
      </c>
      <c r="X61" s="84">
        <v>34.0</v>
      </c>
      <c r="Y61" s="83">
        <f t="shared" si="28"/>
        <v>8.823529412</v>
      </c>
    </row>
    <row r="62" ht="15.75" customHeight="1">
      <c r="A62" s="80" t="s">
        <v>693</v>
      </c>
      <c r="B62" s="81"/>
      <c r="C62" s="81"/>
      <c r="D62" s="50" t="s">
        <v>651</v>
      </c>
      <c r="E62" s="76">
        <f t="shared" si="22"/>
        <v>1</v>
      </c>
      <c r="F62" s="81"/>
      <c r="G62" s="81"/>
      <c r="H62" s="82" t="s">
        <v>652</v>
      </c>
      <c r="I62" s="76">
        <f t="shared" si="23"/>
        <v>1</v>
      </c>
      <c r="J62" s="81"/>
      <c r="K62" s="81"/>
      <c r="L62" s="50" t="s">
        <v>563</v>
      </c>
      <c r="M62" s="76">
        <f t="shared" si="24"/>
        <v>1</v>
      </c>
      <c r="N62" s="86"/>
      <c r="O62" s="81"/>
      <c r="P62" s="50" t="s">
        <v>694</v>
      </c>
      <c r="Q62" s="76">
        <f t="shared" si="25"/>
        <v>1</v>
      </c>
      <c r="R62" s="81"/>
      <c r="S62" s="81"/>
      <c r="T62" s="82" t="s">
        <v>564</v>
      </c>
      <c r="U62" s="76">
        <f t="shared" si="26"/>
        <v>1</v>
      </c>
      <c r="V62" s="83">
        <f t="shared" si="27"/>
        <v>5</v>
      </c>
      <c r="W62" s="83">
        <f>'ООО 1 полугодие'!R62+V62</f>
        <v>6</v>
      </c>
      <c r="X62" s="84">
        <v>68.0</v>
      </c>
      <c r="Y62" s="83">
        <f t="shared" si="28"/>
        <v>8.823529412</v>
      </c>
    </row>
    <row r="63" ht="15.75" customHeight="1">
      <c r="A63" s="80" t="s">
        <v>695</v>
      </c>
      <c r="B63" s="81"/>
      <c r="C63" s="81"/>
      <c r="D63" s="50" t="s">
        <v>696</v>
      </c>
      <c r="E63" s="76">
        <f t="shared" si="22"/>
        <v>1</v>
      </c>
      <c r="F63" s="81"/>
      <c r="G63" s="81"/>
      <c r="H63" s="82" t="s">
        <v>697</v>
      </c>
      <c r="I63" s="76">
        <f t="shared" si="23"/>
        <v>1</v>
      </c>
      <c r="J63" s="81"/>
      <c r="K63" s="81"/>
      <c r="L63" s="50" t="s">
        <v>527</v>
      </c>
      <c r="M63" s="76">
        <f t="shared" si="24"/>
        <v>1</v>
      </c>
      <c r="N63" s="86"/>
      <c r="O63" s="81"/>
      <c r="P63" s="50" t="s">
        <v>698</v>
      </c>
      <c r="Q63" s="76">
        <f t="shared" si="25"/>
        <v>1</v>
      </c>
      <c r="R63" s="81"/>
      <c r="S63" s="81"/>
      <c r="T63" s="82" t="s">
        <v>543</v>
      </c>
      <c r="U63" s="76">
        <f t="shared" si="26"/>
        <v>1</v>
      </c>
      <c r="V63" s="83">
        <f t="shared" si="27"/>
        <v>5</v>
      </c>
      <c r="W63" s="83">
        <f>'ООО 1 полугодие'!R63+V63</f>
        <v>6</v>
      </c>
      <c r="X63" s="84">
        <v>68.0</v>
      </c>
      <c r="Y63" s="83">
        <f t="shared" si="28"/>
        <v>8.823529412</v>
      </c>
    </row>
    <row r="64" ht="15.75" customHeight="1">
      <c r="A64" s="80" t="s">
        <v>39</v>
      </c>
      <c r="B64" s="81"/>
      <c r="C64" s="81"/>
      <c r="D64" s="81"/>
      <c r="E64" s="76">
        <f t="shared" si="22"/>
        <v>0</v>
      </c>
      <c r="F64" s="81"/>
      <c r="G64" s="81"/>
      <c r="H64" s="81"/>
      <c r="I64" s="76">
        <f t="shared" si="23"/>
        <v>0</v>
      </c>
      <c r="J64" s="81"/>
      <c r="K64" s="81"/>
      <c r="L64" s="82" t="s">
        <v>699</v>
      </c>
      <c r="M64" s="76">
        <f t="shared" si="24"/>
        <v>1</v>
      </c>
      <c r="N64" s="81"/>
      <c r="O64" s="81"/>
      <c r="P64" s="81"/>
      <c r="Q64" s="76">
        <f t="shared" si="25"/>
        <v>0</v>
      </c>
      <c r="R64" s="81"/>
      <c r="S64" s="81"/>
      <c r="T64" s="82" t="s">
        <v>700</v>
      </c>
      <c r="U64" s="76">
        <f t="shared" si="26"/>
        <v>1</v>
      </c>
      <c r="V64" s="83">
        <f t="shared" si="27"/>
        <v>2</v>
      </c>
      <c r="W64" s="83">
        <f>'ООО 1 полугодие'!R64+V64</f>
        <v>3</v>
      </c>
      <c r="X64" s="84">
        <v>34.0</v>
      </c>
      <c r="Y64" s="83">
        <f t="shared" si="28"/>
        <v>8.823529412</v>
      </c>
    </row>
    <row r="65" ht="27.0" customHeight="1">
      <c r="A65" s="80" t="s">
        <v>701</v>
      </c>
      <c r="B65" s="81"/>
      <c r="C65" s="81"/>
      <c r="D65" s="81"/>
      <c r="E65" s="76">
        <f t="shared" si="22"/>
        <v>0</v>
      </c>
      <c r="F65" s="81"/>
      <c r="G65" s="81"/>
      <c r="H65" s="8" t="s">
        <v>702</v>
      </c>
      <c r="I65" s="76">
        <f t="shared" si="23"/>
        <v>1</v>
      </c>
      <c r="J65" s="81"/>
      <c r="K65" s="81"/>
      <c r="L65" s="81"/>
      <c r="M65" s="76">
        <f t="shared" si="24"/>
        <v>0</v>
      </c>
      <c r="N65" s="93" t="s">
        <v>703</v>
      </c>
      <c r="O65" s="81"/>
      <c r="P65" s="81"/>
      <c r="Q65" s="76">
        <f t="shared" si="25"/>
        <v>1</v>
      </c>
      <c r="R65" s="81"/>
      <c r="S65" s="81"/>
      <c r="T65" s="86"/>
      <c r="U65" s="76">
        <f t="shared" si="26"/>
        <v>0</v>
      </c>
      <c r="V65" s="83">
        <f t="shared" si="27"/>
        <v>2</v>
      </c>
      <c r="W65" s="83">
        <f>'ООО 1 полугодие'!R65+V65</f>
        <v>3</v>
      </c>
      <c r="X65" s="84">
        <v>34.0</v>
      </c>
      <c r="Y65" s="83">
        <f t="shared" si="28"/>
        <v>8.823529412</v>
      </c>
    </row>
    <row r="66" ht="44.25" customHeight="1">
      <c r="A66" s="80" t="s">
        <v>704</v>
      </c>
      <c r="B66" s="81"/>
      <c r="C66" s="81"/>
      <c r="D66" s="82" t="s">
        <v>571</v>
      </c>
      <c r="E66" s="76">
        <f t="shared" si="22"/>
        <v>1</v>
      </c>
      <c r="F66" s="81"/>
      <c r="G66" s="81"/>
      <c r="H66" s="81"/>
      <c r="I66" s="76">
        <f t="shared" si="23"/>
        <v>0</v>
      </c>
      <c r="J66" s="81"/>
      <c r="K66" s="81"/>
      <c r="L66" s="82" t="s">
        <v>520</v>
      </c>
      <c r="M66" s="76">
        <f t="shared" si="24"/>
        <v>1</v>
      </c>
      <c r="N66" s="94" t="s">
        <v>705</v>
      </c>
      <c r="O66" s="81"/>
      <c r="P66" s="82" t="s">
        <v>706</v>
      </c>
      <c r="Q66" s="76">
        <f t="shared" si="25"/>
        <v>2</v>
      </c>
      <c r="R66" s="81"/>
      <c r="S66" s="81"/>
      <c r="T66" s="82" t="s">
        <v>637</v>
      </c>
      <c r="U66" s="76">
        <f t="shared" si="26"/>
        <v>1</v>
      </c>
      <c r="V66" s="83">
        <f t="shared" si="27"/>
        <v>5</v>
      </c>
      <c r="W66" s="83">
        <f>'ООО 1 полугодие'!R66+V66</f>
        <v>6</v>
      </c>
      <c r="X66" s="84">
        <v>68.0</v>
      </c>
      <c r="Y66" s="83">
        <f t="shared" si="28"/>
        <v>8.823529412</v>
      </c>
    </row>
    <row r="67" ht="15.75" customHeight="1">
      <c r="A67" s="80" t="s">
        <v>707</v>
      </c>
      <c r="B67" s="81"/>
      <c r="C67" s="81"/>
      <c r="D67" s="82" t="s">
        <v>575</v>
      </c>
      <c r="E67" s="76">
        <f t="shared" si="22"/>
        <v>1</v>
      </c>
      <c r="F67" s="81"/>
      <c r="G67" s="81"/>
      <c r="H67" s="50" t="s">
        <v>643</v>
      </c>
      <c r="I67" s="76">
        <f t="shared" si="23"/>
        <v>1</v>
      </c>
      <c r="J67" s="81"/>
      <c r="K67" s="81"/>
      <c r="L67" s="50" t="s">
        <v>546</v>
      </c>
      <c r="M67" s="76">
        <f t="shared" si="24"/>
        <v>1</v>
      </c>
      <c r="N67" s="96"/>
      <c r="O67" s="81"/>
      <c r="P67" s="81"/>
      <c r="Q67" s="76">
        <f t="shared" si="25"/>
        <v>0</v>
      </c>
      <c r="R67" s="81"/>
      <c r="S67" s="81"/>
      <c r="T67" s="82" t="s">
        <v>580</v>
      </c>
      <c r="U67" s="76">
        <f t="shared" si="26"/>
        <v>1</v>
      </c>
      <c r="V67" s="83">
        <f t="shared" si="27"/>
        <v>4</v>
      </c>
      <c r="W67" s="83">
        <f>'ООО 1 полугодие'!R67+V67</f>
        <v>6</v>
      </c>
      <c r="X67" s="84">
        <v>68.0</v>
      </c>
      <c r="Y67" s="83">
        <f t="shared" si="28"/>
        <v>8.823529412</v>
      </c>
    </row>
    <row r="68" ht="15.75" customHeight="1">
      <c r="A68" s="80" t="s">
        <v>708</v>
      </c>
      <c r="B68" s="81"/>
      <c r="C68" s="81"/>
      <c r="D68" s="81"/>
      <c r="E68" s="76">
        <f t="shared" si="22"/>
        <v>0</v>
      </c>
      <c r="F68" s="81"/>
      <c r="G68" s="81"/>
      <c r="H68" s="50" t="s">
        <v>709</v>
      </c>
      <c r="I68" s="76">
        <f t="shared" si="23"/>
        <v>1</v>
      </c>
      <c r="J68" s="81"/>
      <c r="K68" s="81"/>
      <c r="L68" s="81"/>
      <c r="M68" s="76">
        <f t="shared" si="24"/>
        <v>0</v>
      </c>
      <c r="N68" s="81"/>
      <c r="O68" s="81"/>
      <c r="P68" s="81"/>
      <c r="Q68" s="76">
        <f t="shared" si="25"/>
        <v>0</v>
      </c>
      <c r="R68" s="81"/>
      <c r="S68" s="81"/>
      <c r="T68" s="82" t="s">
        <v>568</v>
      </c>
      <c r="U68" s="76">
        <f t="shared" si="26"/>
        <v>1</v>
      </c>
      <c r="V68" s="83">
        <f t="shared" si="27"/>
        <v>2</v>
      </c>
      <c r="W68" s="83">
        <f>'ООО 1 полугодие'!R68+V68</f>
        <v>3</v>
      </c>
      <c r="X68" s="84">
        <v>34.0</v>
      </c>
      <c r="Y68" s="83">
        <f t="shared" si="28"/>
        <v>8.823529412</v>
      </c>
    </row>
    <row r="69" ht="15.75" customHeight="1">
      <c r="A69" s="80" t="s">
        <v>710</v>
      </c>
      <c r="B69" s="81"/>
      <c r="C69" s="81"/>
      <c r="D69" s="81"/>
      <c r="E69" s="76">
        <f t="shared" si="22"/>
        <v>0</v>
      </c>
      <c r="F69" s="81"/>
      <c r="G69" s="81"/>
      <c r="H69" s="50" t="s">
        <v>711</v>
      </c>
      <c r="I69" s="76">
        <f t="shared" si="23"/>
        <v>1</v>
      </c>
      <c r="J69" s="81"/>
      <c r="K69" s="81"/>
      <c r="L69" s="81"/>
      <c r="M69" s="76">
        <f t="shared" si="24"/>
        <v>0</v>
      </c>
      <c r="N69" s="81"/>
      <c r="O69" s="81"/>
      <c r="P69" s="50" t="s">
        <v>592</v>
      </c>
      <c r="Q69" s="76">
        <f t="shared" si="25"/>
        <v>1</v>
      </c>
      <c r="R69" s="81"/>
      <c r="S69" s="81"/>
      <c r="T69" s="82"/>
      <c r="U69" s="76">
        <f t="shared" si="26"/>
        <v>0</v>
      </c>
      <c r="V69" s="83">
        <f t="shared" si="27"/>
        <v>2</v>
      </c>
      <c r="W69" s="83">
        <f>'ООО 1 полугодие'!R69+V69</f>
        <v>3</v>
      </c>
      <c r="X69" s="84">
        <v>68.0</v>
      </c>
      <c r="Y69" s="83">
        <f t="shared" si="28"/>
        <v>4.411764706</v>
      </c>
    </row>
    <row r="70" ht="15.75" customHeight="1">
      <c r="A70" s="88" t="s">
        <v>460</v>
      </c>
      <c r="B70" s="81"/>
      <c r="C70" s="81"/>
      <c r="D70" s="50" t="s">
        <v>594</v>
      </c>
      <c r="E70" s="76">
        <f t="shared" si="22"/>
        <v>1</v>
      </c>
      <c r="F70" s="81"/>
      <c r="G70" s="81"/>
      <c r="H70" s="81"/>
      <c r="I70" s="76">
        <f t="shared" si="23"/>
        <v>0</v>
      </c>
      <c r="J70" s="81"/>
      <c r="K70" s="81"/>
      <c r="L70" s="81"/>
      <c r="M70" s="76">
        <f t="shared" si="24"/>
        <v>0</v>
      </c>
      <c r="N70" s="81"/>
      <c r="O70" s="81"/>
      <c r="P70" s="50" t="s">
        <v>712</v>
      </c>
      <c r="Q70" s="76">
        <f t="shared" si="25"/>
        <v>1</v>
      </c>
      <c r="R70" s="81"/>
      <c r="S70" s="81"/>
      <c r="T70" s="82"/>
      <c r="U70" s="76">
        <f t="shared" si="26"/>
        <v>0</v>
      </c>
      <c r="V70" s="83">
        <f t="shared" si="27"/>
        <v>2</v>
      </c>
      <c r="W70" s="83">
        <f>'ООО 1 полугодие'!R70+V70</f>
        <v>3</v>
      </c>
      <c r="X70" s="84">
        <v>34.0</v>
      </c>
      <c r="Y70" s="83">
        <f t="shared" si="28"/>
        <v>8.823529412</v>
      </c>
    </row>
    <row r="71" ht="15.75" customHeight="1">
      <c r="A71" s="88" t="s">
        <v>430</v>
      </c>
      <c r="B71" s="81"/>
      <c r="C71" s="81"/>
      <c r="D71" s="81"/>
      <c r="E71" s="76">
        <f t="shared" si="22"/>
        <v>0</v>
      </c>
      <c r="F71" s="81"/>
      <c r="G71" s="81"/>
      <c r="H71" s="50" t="s">
        <v>713</v>
      </c>
      <c r="I71" s="76">
        <f t="shared" si="23"/>
        <v>1</v>
      </c>
      <c r="J71" s="81"/>
      <c r="K71" s="81"/>
      <c r="L71" s="81"/>
      <c r="M71" s="76">
        <f t="shared" si="24"/>
        <v>0</v>
      </c>
      <c r="N71" s="81"/>
      <c r="O71" s="81"/>
      <c r="P71" s="81"/>
      <c r="Q71" s="76">
        <f t="shared" si="25"/>
        <v>0</v>
      </c>
      <c r="R71" s="81"/>
      <c r="S71" s="81"/>
      <c r="T71" s="82" t="s">
        <v>551</v>
      </c>
      <c r="U71" s="76">
        <f t="shared" si="26"/>
        <v>1</v>
      </c>
      <c r="V71" s="83">
        <f t="shared" si="27"/>
        <v>2</v>
      </c>
      <c r="W71" s="83">
        <f>'ООО 1 полугодие'!R71+V71</f>
        <v>3</v>
      </c>
      <c r="X71" s="84">
        <v>34.0</v>
      </c>
      <c r="Y71" s="83">
        <f t="shared" si="28"/>
        <v>8.823529412</v>
      </c>
    </row>
    <row r="72" ht="28.5" customHeight="1">
      <c r="A72" s="88" t="s">
        <v>360</v>
      </c>
      <c r="B72" s="81"/>
      <c r="C72" s="81"/>
      <c r="D72" s="50" t="s">
        <v>714</v>
      </c>
      <c r="E72" s="76">
        <f t="shared" si="22"/>
        <v>1</v>
      </c>
      <c r="F72" s="81"/>
      <c r="G72" s="81"/>
      <c r="H72" s="81"/>
      <c r="I72" s="76">
        <f t="shared" si="23"/>
        <v>0</v>
      </c>
      <c r="J72" s="81"/>
      <c r="K72" s="81"/>
      <c r="L72" s="81"/>
      <c r="M72" s="76">
        <f t="shared" si="24"/>
        <v>0</v>
      </c>
      <c r="N72" s="81"/>
      <c r="O72" s="81"/>
      <c r="P72" s="50" t="s">
        <v>715</v>
      </c>
      <c r="Q72" s="76">
        <f t="shared" si="25"/>
        <v>1</v>
      </c>
      <c r="R72" s="81"/>
      <c r="S72" s="81"/>
      <c r="T72" s="86"/>
      <c r="U72" s="76">
        <f t="shared" si="26"/>
        <v>0</v>
      </c>
      <c r="V72" s="83">
        <f t="shared" si="27"/>
        <v>2</v>
      </c>
      <c r="W72" s="83">
        <f>'ООО 1 полугодие'!R72+V72</f>
        <v>3</v>
      </c>
      <c r="X72" s="84">
        <v>34.0</v>
      </c>
      <c r="Y72" s="83">
        <f t="shared" si="28"/>
        <v>8.823529412</v>
      </c>
    </row>
    <row r="73" ht="17.25" customHeight="1">
      <c r="A73" s="73" t="s">
        <v>716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5"/>
    </row>
    <row r="74" ht="15.75" customHeight="1">
      <c r="A74" s="88" t="s">
        <v>717</v>
      </c>
      <c r="B74" s="81"/>
      <c r="C74" s="81"/>
      <c r="D74" s="50" t="s">
        <v>718</v>
      </c>
      <c r="E74" s="76">
        <f t="shared" ref="E74:E90" si="29">IF(D74&lt;&gt;0,1,0)+IF(C74&lt;&gt;0,1,0)+IF(B74&lt;&gt;0,1,0)</f>
        <v>1</v>
      </c>
      <c r="F74" s="86"/>
      <c r="G74" s="81"/>
      <c r="H74" s="50" t="s">
        <v>719</v>
      </c>
      <c r="I74" s="76">
        <f t="shared" ref="I74:I76" si="30">IF(H74&lt;&gt;0,1,0)+IF(G74&lt;&gt;0,1,0)+IF(F74&lt;&gt;0,1,0)</f>
        <v>1</v>
      </c>
      <c r="J74" s="86"/>
      <c r="K74" s="81"/>
      <c r="L74" s="50" t="s">
        <v>590</v>
      </c>
      <c r="M74" s="76">
        <f t="shared" ref="M74:M77" si="31">IF(L74&lt;&gt;0,1,0)+IF(K74&lt;&gt;0,1,0)+IF(J74&lt;&gt;0,1,0)</f>
        <v>1</v>
      </c>
      <c r="N74" s="50"/>
      <c r="O74" s="81"/>
      <c r="P74" s="50" t="s">
        <v>720</v>
      </c>
      <c r="Q74" s="76">
        <f t="shared" ref="Q74:Q90" si="32">IF(P74&lt;&gt;0,1,0)+IF(O74&lt;&gt;0,1,0)+IF(N74&lt;&gt;0,1,0)</f>
        <v>1</v>
      </c>
      <c r="R74" s="81"/>
      <c r="S74" s="81"/>
      <c r="T74" s="82" t="s">
        <v>637</v>
      </c>
      <c r="U74" s="76">
        <f t="shared" ref="U74:U90" si="33">IF(T74&lt;&gt;0,1,0)+IF(S74&lt;&gt;0,1,0)+IF(R74&lt;&gt;0,1,0)</f>
        <v>1</v>
      </c>
      <c r="V74" s="83">
        <f t="shared" ref="V74:V90" si="34">SUM(U74,Q74,M74,I74,E74)</f>
        <v>5</v>
      </c>
      <c r="W74" s="83">
        <f>'ООО 1 полугодие'!R74+V74</f>
        <v>8</v>
      </c>
      <c r="X74" s="84">
        <v>102.0</v>
      </c>
      <c r="Y74" s="83">
        <f t="shared" ref="Y74:Y90" si="35">100*W74/X74</f>
        <v>7.843137255</v>
      </c>
    </row>
    <row r="75" ht="15.75" customHeight="1">
      <c r="A75" s="88" t="s">
        <v>721</v>
      </c>
      <c r="B75" s="81"/>
      <c r="C75" s="81"/>
      <c r="D75" s="50" t="s">
        <v>633</v>
      </c>
      <c r="E75" s="76">
        <f t="shared" si="29"/>
        <v>1</v>
      </c>
      <c r="F75" s="81"/>
      <c r="G75" s="81"/>
      <c r="H75" s="50" t="s">
        <v>553</v>
      </c>
      <c r="I75" s="76">
        <f t="shared" si="30"/>
        <v>1</v>
      </c>
      <c r="J75" s="81"/>
      <c r="K75" s="81"/>
      <c r="L75" s="50" t="s">
        <v>622</v>
      </c>
      <c r="M75" s="76">
        <f t="shared" si="31"/>
        <v>1</v>
      </c>
      <c r="N75" s="81"/>
      <c r="O75" s="81"/>
      <c r="P75" s="50" t="s">
        <v>722</v>
      </c>
      <c r="Q75" s="76">
        <f t="shared" si="32"/>
        <v>1</v>
      </c>
      <c r="R75" s="81"/>
      <c r="S75" s="81"/>
      <c r="T75" s="86"/>
      <c r="U75" s="76">
        <f t="shared" si="33"/>
        <v>0</v>
      </c>
      <c r="V75" s="83">
        <f t="shared" si="34"/>
        <v>4</v>
      </c>
      <c r="W75" s="83">
        <f>'ООО 1 полугодие'!R75+V75</f>
        <v>4</v>
      </c>
      <c r="X75" s="84">
        <v>102.0</v>
      </c>
      <c r="Y75" s="83">
        <f t="shared" si="35"/>
        <v>3.921568627</v>
      </c>
    </row>
    <row r="76" ht="31.5" customHeight="1">
      <c r="A76" s="61" t="s">
        <v>723</v>
      </c>
      <c r="B76" s="75"/>
      <c r="C76" s="75"/>
      <c r="D76" s="82" t="s">
        <v>412</v>
      </c>
      <c r="E76" s="76">
        <f t="shared" si="29"/>
        <v>1</v>
      </c>
      <c r="F76" s="75"/>
      <c r="G76" s="75"/>
      <c r="H76" s="82" t="s">
        <v>634</v>
      </c>
      <c r="I76" s="76">
        <f t="shared" si="30"/>
        <v>1</v>
      </c>
      <c r="J76" s="75"/>
      <c r="K76" s="75"/>
      <c r="L76" s="86"/>
      <c r="M76" s="76">
        <f t="shared" si="31"/>
        <v>0</v>
      </c>
      <c r="N76" s="75"/>
      <c r="O76" s="75"/>
      <c r="P76" s="82" t="s">
        <v>724</v>
      </c>
      <c r="Q76" s="76">
        <f t="shared" si="32"/>
        <v>1</v>
      </c>
      <c r="R76" s="75"/>
      <c r="S76" s="75"/>
      <c r="T76" s="86"/>
      <c r="U76" s="76">
        <f t="shared" si="33"/>
        <v>0</v>
      </c>
      <c r="V76" s="83">
        <f t="shared" si="34"/>
        <v>3</v>
      </c>
      <c r="W76" s="83">
        <f>'ООО 1 полугодие'!R76+V76</f>
        <v>6</v>
      </c>
      <c r="X76" s="84">
        <v>102.0</v>
      </c>
      <c r="Y76" s="83">
        <f t="shared" si="35"/>
        <v>5.882352941</v>
      </c>
    </row>
    <row r="77" ht="15.75" customHeight="1">
      <c r="A77" s="88" t="s">
        <v>725</v>
      </c>
      <c r="B77" s="81"/>
      <c r="C77" s="81"/>
      <c r="D77" s="89" t="s">
        <v>696</v>
      </c>
      <c r="E77" s="76">
        <f t="shared" si="29"/>
        <v>1</v>
      </c>
      <c r="F77" s="50"/>
      <c r="G77" s="81"/>
      <c r="H77" s="50" t="s">
        <v>675</v>
      </c>
      <c r="I77" s="76">
        <f>IF(H77&lt;&gt;0,1,0)+IF(G77&lt;&gt;0,1,0)+IF(F77&lt;&gt;0,1,0)</f>
        <v>1</v>
      </c>
      <c r="J77" s="81"/>
      <c r="K77" s="81"/>
      <c r="L77" s="97" t="s">
        <v>563</v>
      </c>
      <c r="M77" s="76">
        <f t="shared" si="31"/>
        <v>1</v>
      </c>
      <c r="N77" s="81"/>
      <c r="O77" s="81"/>
      <c r="P77" s="98" t="s">
        <v>726</v>
      </c>
      <c r="Q77" s="76">
        <f t="shared" si="32"/>
        <v>1</v>
      </c>
      <c r="R77" s="81"/>
      <c r="S77" s="81"/>
      <c r="T77" s="97" t="s">
        <v>543</v>
      </c>
      <c r="U77" s="76">
        <f t="shared" si="33"/>
        <v>1</v>
      </c>
      <c r="V77" s="83">
        <f t="shared" si="34"/>
        <v>5</v>
      </c>
      <c r="W77" s="83">
        <f>'ООО 1 полугодие'!R77+V77</f>
        <v>7</v>
      </c>
      <c r="X77" s="84">
        <v>102.0</v>
      </c>
      <c r="Y77" s="83">
        <f t="shared" si="35"/>
        <v>6.862745098</v>
      </c>
    </row>
    <row r="78" ht="15.75" customHeight="1">
      <c r="A78" s="88" t="s">
        <v>727</v>
      </c>
      <c r="B78" s="81"/>
      <c r="C78" s="81"/>
      <c r="D78" s="8" t="s">
        <v>682</v>
      </c>
      <c r="E78" s="76">
        <f t="shared" si="29"/>
        <v>1</v>
      </c>
      <c r="F78" s="81"/>
      <c r="G78" s="50"/>
      <c r="H78" s="86"/>
      <c r="I78" s="76">
        <f t="shared" ref="I78:I90" si="36">IF(H78&lt;&gt;0,1,0)+IF(G78&lt;&gt;0,1,0)+IF(F78&lt;&gt;0,1,0)</f>
        <v>0</v>
      </c>
      <c r="J78" s="81"/>
      <c r="K78" s="99"/>
      <c r="L78" s="8" t="s">
        <v>728</v>
      </c>
      <c r="M78" s="76">
        <f>IF(L77&lt;&gt;0,1,0)+IF(K78&lt;&gt;0,1,0)+IF(J78&lt;&gt;0,1,0)</f>
        <v>1</v>
      </c>
      <c r="N78" s="81"/>
      <c r="O78" s="81"/>
      <c r="P78" s="100" t="s">
        <v>729</v>
      </c>
      <c r="Q78" s="76">
        <f t="shared" si="32"/>
        <v>1</v>
      </c>
      <c r="R78" s="81"/>
      <c r="S78" s="81"/>
      <c r="T78" s="89" t="s">
        <v>641</v>
      </c>
      <c r="U78" s="76">
        <f t="shared" si="33"/>
        <v>1</v>
      </c>
      <c r="V78" s="83">
        <f t="shared" si="34"/>
        <v>4</v>
      </c>
      <c r="W78" s="83">
        <f>'ООО 1 полугодие'!R78+V78</f>
        <v>6</v>
      </c>
      <c r="X78" s="84">
        <v>68.0</v>
      </c>
      <c r="Y78" s="83">
        <f t="shared" si="35"/>
        <v>8.823529412</v>
      </c>
    </row>
    <row r="79" ht="26.25" customHeight="1">
      <c r="A79" s="88" t="s">
        <v>730</v>
      </c>
      <c r="B79" s="81"/>
      <c r="C79" s="81"/>
      <c r="D79" s="81"/>
      <c r="E79" s="76">
        <f t="shared" si="29"/>
        <v>0</v>
      </c>
      <c r="F79" s="81"/>
      <c r="G79" s="50"/>
      <c r="H79" s="81"/>
      <c r="I79" s="76">
        <f t="shared" si="36"/>
        <v>0</v>
      </c>
      <c r="J79" s="81"/>
      <c r="K79" s="81"/>
      <c r="L79" s="81"/>
      <c r="M79" s="76">
        <f t="shared" ref="M79:M90" si="37">IF(L79&lt;&gt;0,1,0)+IF(K79&lt;&gt;0,1,0)+IF(J79&lt;&gt;0,1,0)</f>
        <v>0</v>
      </c>
      <c r="N79" s="81"/>
      <c r="O79" s="81"/>
      <c r="P79" s="98" t="s">
        <v>731</v>
      </c>
      <c r="Q79" s="76">
        <f t="shared" si="32"/>
        <v>1</v>
      </c>
      <c r="R79" s="81"/>
      <c r="S79" s="81"/>
      <c r="T79" s="89" t="s">
        <v>732</v>
      </c>
      <c r="U79" s="76">
        <f t="shared" si="33"/>
        <v>1</v>
      </c>
      <c r="V79" s="83">
        <f t="shared" si="34"/>
        <v>2</v>
      </c>
      <c r="W79" s="83">
        <f>'ООО 1 полугодие'!R79+V79</f>
        <v>3</v>
      </c>
      <c r="X79" s="84">
        <v>34.0</v>
      </c>
      <c r="Y79" s="83">
        <f t="shared" si="35"/>
        <v>8.823529412</v>
      </c>
    </row>
    <row r="80" ht="15.75" customHeight="1">
      <c r="A80" s="88" t="s">
        <v>733</v>
      </c>
      <c r="B80" s="81"/>
      <c r="C80" s="81"/>
      <c r="D80" s="81"/>
      <c r="E80" s="76">
        <f t="shared" si="29"/>
        <v>0</v>
      </c>
      <c r="F80" s="81"/>
      <c r="G80" s="81"/>
      <c r="H80" s="50" t="s">
        <v>691</v>
      </c>
      <c r="I80" s="76">
        <f t="shared" si="36"/>
        <v>1</v>
      </c>
      <c r="J80" s="81"/>
      <c r="K80" s="81"/>
      <c r="L80" s="50" t="s">
        <v>520</v>
      </c>
      <c r="M80" s="76">
        <f t="shared" si="37"/>
        <v>1</v>
      </c>
      <c r="N80" s="81"/>
      <c r="O80" s="81"/>
      <c r="P80" s="98" t="s">
        <v>734</v>
      </c>
      <c r="Q80" s="76">
        <f t="shared" si="32"/>
        <v>1</v>
      </c>
      <c r="R80" s="81"/>
      <c r="S80" s="81"/>
      <c r="T80" s="86"/>
      <c r="U80" s="76">
        <f t="shared" si="33"/>
        <v>0</v>
      </c>
      <c r="V80" s="83">
        <f t="shared" si="34"/>
        <v>3</v>
      </c>
      <c r="W80" s="83">
        <f>'ООО 1 полугодие'!R80+V80</f>
        <v>5</v>
      </c>
      <c r="X80" s="84">
        <f>68+17</f>
        <v>85</v>
      </c>
      <c r="Y80" s="83">
        <f t="shared" si="35"/>
        <v>5.882352941</v>
      </c>
    </row>
    <row r="81" ht="15.75" customHeight="1">
      <c r="A81" s="88" t="s">
        <v>735</v>
      </c>
      <c r="B81" s="81"/>
      <c r="C81" s="81"/>
      <c r="D81" s="81"/>
      <c r="E81" s="76">
        <f t="shared" si="29"/>
        <v>0</v>
      </c>
      <c r="F81" s="81"/>
      <c r="G81" s="81"/>
      <c r="H81" s="50"/>
      <c r="I81" s="76">
        <f t="shared" si="36"/>
        <v>0</v>
      </c>
      <c r="J81" s="81"/>
      <c r="K81" s="81"/>
      <c r="L81" s="81"/>
      <c r="M81" s="76">
        <f t="shared" si="37"/>
        <v>0</v>
      </c>
      <c r="N81" s="81"/>
      <c r="O81" s="81"/>
      <c r="P81" s="50" t="s">
        <v>736</v>
      </c>
      <c r="Q81" s="76">
        <f t="shared" si="32"/>
        <v>1</v>
      </c>
      <c r="R81" s="81"/>
      <c r="S81" s="81"/>
      <c r="T81" s="86"/>
      <c r="U81" s="76">
        <f t="shared" si="33"/>
        <v>0</v>
      </c>
      <c r="V81" s="83">
        <f t="shared" si="34"/>
        <v>1</v>
      </c>
      <c r="W81" s="83">
        <f>'ООО 1 полугодие'!R81+V81</f>
        <v>2</v>
      </c>
      <c r="X81" s="84">
        <v>34.0</v>
      </c>
      <c r="Y81" s="83">
        <f t="shared" si="35"/>
        <v>5.882352941</v>
      </c>
    </row>
    <row r="82" ht="15.75" customHeight="1">
      <c r="A82" s="88" t="s">
        <v>737</v>
      </c>
      <c r="B82" s="81"/>
      <c r="C82" s="81"/>
      <c r="D82" s="50" t="s">
        <v>518</v>
      </c>
      <c r="E82" s="76">
        <f t="shared" si="29"/>
        <v>1</v>
      </c>
      <c r="F82" s="81"/>
      <c r="G82" s="81"/>
      <c r="H82" s="50" t="s">
        <v>569</v>
      </c>
      <c r="I82" s="76">
        <f t="shared" si="36"/>
        <v>1</v>
      </c>
      <c r="J82" s="81"/>
      <c r="K82" s="81"/>
      <c r="L82" s="82" t="s">
        <v>595</v>
      </c>
      <c r="M82" s="76">
        <f t="shared" si="37"/>
        <v>1</v>
      </c>
      <c r="N82" s="81"/>
      <c r="O82" s="81"/>
      <c r="P82" s="50" t="s">
        <v>738</v>
      </c>
      <c r="Q82" s="76">
        <f t="shared" si="32"/>
        <v>1</v>
      </c>
      <c r="R82" s="81"/>
      <c r="S82" s="81"/>
      <c r="T82" s="86"/>
      <c r="U82" s="76">
        <f t="shared" si="33"/>
        <v>0</v>
      </c>
      <c r="V82" s="83">
        <f t="shared" si="34"/>
        <v>4</v>
      </c>
      <c r="W82" s="83">
        <f>'ООО 1 полугодие'!R82+V82</f>
        <v>5</v>
      </c>
      <c r="X82" s="84">
        <v>68.0</v>
      </c>
      <c r="Y82" s="83">
        <f t="shared" si="35"/>
        <v>7.352941176</v>
      </c>
    </row>
    <row r="83" ht="36.75" customHeight="1">
      <c r="A83" s="88" t="s">
        <v>39</v>
      </c>
      <c r="B83" s="81"/>
      <c r="C83" s="81"/>
      <c r="D83" s="101" t="s">
        <v>739</v>
      </c>
      <c r="E83" s="76">
        <f t="shared" si="29"/>
        <v>1</v>
      </c>
      <c r="F83" s="81"/>
      <c r="G83" s="81"/>
      <c r="H83" s="81"/>
      <c r="I83" s="76">
        <f t="shared" si="36"/>
        <v>0</v>
      </c>
      <c r="J83" s="81"/>
      <c r="K83" s="81"/>
      <c r="L83" s="86"/>
      <c r="M83" s="76">
        <f t="shared" si="37"/>
        <v>0</v>
      </c>
      <c r="N83" s="81"/>
      <c r="O83" s="81"/>
      <c r="P83" s="81"/>
      <c r="Q83" s="76">
        <f t="shared" si="32"/>
        <v>0</v>
      </c>
      <c r="R83" s="81"/>
      <c r="S83" s="81"/>
      <c r="T83" s="82" t="s">
        <v>740</v>
      </c>
      <c r="U83" s="76">
        <f t="shared" si="33"/>
        <v>1</v>
      </c>
      <c r="V83" s="83">
        <f t="shared" si="34"/>
        <v>2</v>
      </c>
      <c r="W83" s="83">
        <f>'ООО 1 полугодие'!R83+V83</f>
        <v>3</v>
      </c>
      <c r="X83" s="84">
        <v>34.0</v>
      </c>
      <c r="Y83" s="83">
        <f t="shared" si="35"/>
        <v>8.823529412</v>
      </c>
    </row>
    <row r="84" ht="27.0" customHeight="1">
      <c r="A84" s="88" t="s">
        <v>741</v>
      </c>
      <c r="B84" s="81"/>
      <c r="C84" s="81"/>
      <c r="D84" s="50" t="s">
        <v>525</v>
      </c>
      <c r="E84" s="76">
        <f t="shared" si="29"/>
        <v>1</v>
      </c>
      <c r="F84" s="81"/>
      <c r="G84" s="81"/>
      <c r="H84" s="50" t="s">
        <v>697</v>
      </c>
      <c r="I84" s="76">
        <f t="shared" si="36"/>
        <v>1</v>
      </c>
      <c r="J84" s="81"/>
      <c r="K84" s="81"/>
      <c r="L84" s="50" t="s">
        <v>635</v>
      </c>
      <c r="M84" s="76">
        <f t="shared" si="37"/>
        <v>1</v>
      </c>
      <c r="N84" s="81"/>
      <c r="O84" s="81"/>
      <c r="P84" s="86"/>
      <c r="Q84" s="76">
        <f t="shared" si="32"/>
        <v>0</v>
      </c>
      <c r="R84" s="81"/>
      <c r="S84" s="81"/>
      <c r="T84" s="50" t="s">
        <v>742</v>
      </c>
      <c r="U84" s="76">
        <f t="shared" si="33"/>
        <v>1</v>
      </c>
      <c r="V84" s="83">
        <f t="shared" si="34"/>
        <v>4</v>
      </c>
      <c r="W84" s="83">
        <f>'ООО 1 полугодие'!R84+V84</f>
        <v>5</v>
      </c>
      <c r="X84" s="84">
        <v>68.0</v>
      </c>
      <c r="Y84" s="83">
        <f t="shared" si="35"/>
        <v>7.352941176</v>
      </c>
    </row>
    <row r="85" ht="15.75" customHeight="1">
      <c r="A85" s="88" t="s">
        <v>743</v>
      </c>
      <c r="B85" s="81"/>
      <c r="C85" s="81"/>
      <c r="D85" s="81"/>
      <c r="E85" s="76">
        <f t="shared" si="29"/>
        <v>0</v>
      </c>
      <c r="F85" s="81"/>
      <c r="G85" s="50"/>
      <c r="H85" s="8" t="s">
        <v>744</v>
      </c>
      <c r="I85" s="76">
        <f t="shared" si="36"/>
        <v>1</v>
      </c>
      <c r="J85" s="81"/>
      <c r="K85" s="81"/>
      <c r="L85" s="81"/>
      <c r="M85" s="76">
        <f t="shared" si="37"/>
        <v>0</v>
      </c>
      <c r="N85" s="81"/>
      <c r="O85" s="81"/>
      <c r="P85" s="100" t="s">
        <v>745</v>
      </c>
      <c r="Q85" s="76">
        <f t="shared" si="32"/>
        <v>1</v>
      </c>
      <c r="R85" s="81"/>
      <c r="S85" s="81"/>
      <c r="T85" s="86"/>
      <c r="U85" s="76">
        <f t="shared" si="33"/>
        <v>0</v>
      </c>
      <c r="V85" s="83">
        <f t="shared" si="34"/>
        <v>2</v>
      </c>
      <c r="W85" s="83">
        <f>'ООО 1 полугодие'!R85+V85</f>
        <v>3</v>
      </c>
      <c r="X85" s="84">
        <v>34.0</v>
      </c>
      <c r="Y85" s="83">
        <f t="shared" si="35"/>
        <v>8.823529412</v>
      </c>
    </row>
    <row r="86" ht="27.75" customHeight="1">
      <c r="A86" s="88" t="s">
        <v>746</v>
      </c>
      <c r="B86" s="81"/>
      <c r="C86" s="81"/>
      <c r="D86" s="50" t="s">
        <v>651</v>
      </c>
      <c r="E86" s="76">
        <f t="shared" si="29"/>
        <v>1</v>
      </c>
      <c r="F86" s="81"/>
      <c r="G86" s="81"/>
      <c r="H86" s="82" t="s">
        <v>600</v>
      </c>
      <c r="I86" s="76">
        <f t="shared" si="36"/>
        <v>1</v>
      </c>
      <c r="J86" s="81"/>
      <c r="K86" s="81"/>
      <c r="L86" s="82" t="s">
        <v>624</v>
      </c>
      <c r="M86" s="76">
        <f t="shared" si="37"/>
        <v>1</v>
      </c>
      <c r="N86" s="81"/>
      <c r="O86" s="81"/>
      <c r="P86" s="82" t="s">
        <v>747</v>
      </c>
      <c r="Q86" s="76">
        <f t="shared" si="32"/>
        <v>1</v>
      </c>
      <c r="R86" s="81"/>
      <c r="S86" s="81"/>
      <c r="T86" s="82" t="s">
        <v>580</v>
      </c>
      <c r="U86" s="76">
        <f t="shared" si="33"/>
        <v>1</v>
      </c>
      <c r="V86" s="83">
        <f t="shared" si="34"/>
        <v>5</v>
      </c>
      <c r="W86" s="83">
        <f>'ООО 1 полугодие'!R86+V86</f>
        <v>6</v>
      </c>
      <c r="X86" s="84">
        <v>102.0</v>
      </c>
      <c r="Y86" s="83">
        <f t="shared" si="35"/>
        <v>5.882352941</v>
      </c>
    </row>
    <row r="87" ht="24.0" customHeight="1">
      <c r="A87" s="88" t="s">
        <v>748</v>
      </c>
      <c r="B87" s="81"/>
      <c r="C87" s="81"/>
      <c r="D87" s="81"/>
      <c r="E87" s="76">
        <f t="shared" si="29"/>
        <v>0</v>
      </c>
      <c r="F87" s="81"/>
      <c r="G87" s="81"/>
      <c r="H87" s="82" t="s">
        <v>643</v>
      </c>
      <c r="I87" s="76">
        <f t="shared" si="36"/>
        <v>1</v>
      </c>
      <c r="J87" s="81"/>
      <c r="K87" s="81"/>
      <c r="L87" s="50" t="s">
        <v>540</v>
      </c>
      <c r="M87" s="76">
        <f t="shared" si="37"/>
        <v>1</v>
      </c>
      <c r="N87" s="81"/>
      <c r="O87" s="81"/>
      <c r="P87" s="82" t="s">
        <v>542</v>
      </c>
      <c r="Q87" s="76">
        <f t="shared" si="32"/>
        <v>1</v>
      </c>
      <c r="R87" s="81"/>
      <c r="S87" s="81"/>
      <c r="T87" s="50" t="s">
        <v>749</v>
      </c>
      <c r="U87" s="76">
        <f t="shared" si="33"/>
        <v>1</v>
      </c>
      <c r="V87" s="83">
        <f t="shared" si="34"/>
        <v>4</v>
      </c>
      <c r="W87" s="83">
        <f>'ООО 1 полугодие'!R87+V87</f>
        <v>6</v>
      </c>
      <c r="X87" s="84">
        <v>68.0</v>
      </c>
      <c r="Y87" s="83">
        <f t="shared" si="35"/>
        <v>8.823529412</v>
      </c>
    </row>
    <row r="88" ht="15.75" customHeight="1">
      <c r="A88" s="88" t="s">
        <v>750</v>
      </c>
      <c r="B88" s="81"/>
      <c r="C88" s="81"/>
      <c r="D88" s="81"/>
      <c r="E88" s="76">
        <f t="shared" si="29"/>
        <v>0</v>
      </c>
      <c r="F88" s="81"/>
      <c r="G88" s="81"/>
      <c r="H88" s="50" t="s">
        <v>751</v>
      </c>
      <c r="I88" s="76">
        <f t="shared" si="36"/>
        <v>1</v>
      </c>
      <c r="J88" s="81"/>
      <c r="K88" s="81"/>
      <c r="L88" s="81"/>
      <c r="M88" s="76">
        <f t="shared" si="37"/>
        <v>0</v>
      </c>
      <c r="N88" s="81"/>
      <c r="O88" s="81"/>
      <c r="P88" s="50" t="s">
        <v>715</v>
      </c>
      <c r="Q88" s="76">
        <f t="shared" si="32"/>
        <v>1</v>
      </c>
      <c r="R88" s="81"/>
      <c r="S88" s="81"/>
      <c r="T88" s="102"/>
      <c r="U88" s="76">
        <f t="shared" si="33"/>
        <v>0</v>
      </c>
      <c r="V88" s="83">
        <f t="shared" si="34"/>
        <v>2</v>
      </c>
      <c r="W88" s="83">
        <f>'ООО 1 полугодие'!R88+V88</f>
        <v>3</v>
      </c>
      <c r="X88" s="84">
        <v>68.0</v>
      </c>
      <c r="Y88" s="83">
        <f t="shared" si="35"/>
        <v>4.411764706</v>
      </c>
    </row>
    <row r="89" ht="15.75" customHeight="1">
      <c r="A89" s="88" t="s">
        <v>460</v>
      </c>
      <c r="B89" s="81"/>
      <c r="C89" s="81"/>
      <c r="D89" s="81"/>
      <c r="E89" s="76">
        <f t="shared" si="29"/>
        <v>0</v>
      </c>
      <c r="F89" s="81"/>
      <c r="G89" s="81"/>
      <c r="H89" s="81"/>
      <c r="I89" s="76">
        <f t="shared" si="36"/>
        <v>0</v>
      </c>
      <c r="J89" s="81"/>
      <c r="K89" s="81"/>
      <c r="L89" s="81"/>
      <c r="M89" s="76">
        <f t="shared" si="37"/>
        <v>0</v>
      </c>
      <c r="N89" s="81"/>
      <c r="O89" s="81"/>
      <c r="P89" s="50" t="s">
        <v>522</v>
      </c>
      <c r="Q89" s="76">
        <f t="shared" si="32"/>
        <v>1</v>
      </c>
      <c r="R89" s="81"/>
      <c r="S89" s="81"/>
      <c r="T89" s="86"/>
      <c r="U89" s="76">
        <f t="shared" si="33"/>
        <v>0</v>
      </c>
      <c r="V89" s="83">
        <f t="shared" si="34"/>
        <v>1</v>
      </c>
      <c r="W89" s="83">
        <f>'ООО 1 полугодие'!R89+V89</f>
        <v>2</v>
      </c>
      <c r="X89" s="84">
        <v>34.0</v>
      </c>
      <c r="Y89" s="83">
        <f t="shared" si="35"/>
        <v>5.882352941</v>
      </c>
    </row>
    <row r="90" ht="12.75" customHeight="1">
      <c r="A90" s="88" t="s">
        <v>431</v>
      </c>
      <c r="B90" s="81"/>
      <c r="C90" s="81"/>
      <c r="D90" s="81"/>
      <c r="E90" s="76">
        <f t="shared" si="29"/>
        <v>0</v>
      </c>
      <c r="F90" s="81"/>
      <c r="G90" s="81"/>
      <c r="H90" s="81"/>
      <c r="I90" s="76">
        <f t="shared" si="36"/>
        <v>0</v>
      </c>
      <c r="J90" s="81"/>
      <c r="K90" s="81"/>
      <c r="L90" s="50"/>
      <c r="M90" s="76">
        <f t="shared" si="37"/>
        <v>0</v>
      </c>
      <c r="N90" s="81"/>
      <c r="O90" s="81"/>
      <c r="P90" s="98"/>
      <c r="Q90" s="76">
        <f t="shared" si="32"/>
        <v>0</v>
      </c>
      <c r="R90" s="81"/>
      <c r="S90" s="81"/>
      <c r="T90" s="82" t="s">
        <v>586</v>
      </c>
      <c r="U90" s="76">
        <f t="shared" si="33"/>
        <v>1</v>
      </c>
      <c r="V90" s="83">
        <f t="shared" si="34"/>
        <v>1</v>
      </c>
      <c r="W90" s="83">
        <f>'ООО 1 полугодие'!R90+V90</f>
        <v>1</v>
      </c>
      <c r="X90" s="84">
        <v>17.0</v>
      </c>
      <c r="Y90" s="83">
        <f t="shared" si="35"/>
        <v>5.882352941</v>
      </c>
    </row>
    <row r="91" ht="12.75" customHeight="1">
      <c r="P91" s="2"/>
      <c r="X91" s="103"/>
    </row>
    <row r="92" ht="12.75" customHeight="1">
      <c r="P92" s="100"/>
    </row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4:Y4"/>
    <mergeCell ref="A19:Y19"/>
    <mergeCell ref="A34:Y34"/>
    <mergeCell ref="A53:Y53"/>
    <mergeCell ref="A73:Y73"/>
    <mergeCell ref="A1:Z1"/>
    <mergeCell ref="B2:E2"/>
    <mergeCell ref="F2:I2"/>
    <mergeCell ref="J2:M2"/>
    <mergeCell ref="N2:Q2"/>
    <mergeCell ref="R2:U2"/>
    <mergeCell ref="V2:Y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7.71"/>
    <col customWidth="1" min="3" max="3" width="7.14"/>
    <col customWidth="1" min="4" max="4" width="12.14"/>
    <col customWidth="1" min="5" max="5" width="8.29"/>
    <col customWidth="1" min="6" max="6" width="7.14"/>
    <col customWidth="1" min="7" max="7" width="7.71"/>
    <col customWidth="1" min="8" max="8" width="12.0"/>
    <col customWidth="1" min="9" max="9" width="7.86"/>
    <col customWidth="1" min="10" max="10" width="7.57"/>
    <col customWidth="1" min="11" max="11" width="7.71"/>
    <col customWidth="1" min="12" max="12" width="11.71"/>
    <col customWidth="1" min="13" max="13" width="7.86"/>
    <col customWidth="1" min="14" max="14" width="7.43"/>
    <col customWidth="1" min="15" max="15" width="7.14"/>
    <col customWidth="1" min="16" max="16" width="12.71"/>
    <col customWidth="1" min="17" max="17" width="6.57"/>
    <col customWidth="1" min="18" max="18" width="8.57"/>
  </cols>
  <sheetData>
    <row r="1">
      <c r="A1" s="10" t="s">
        <v>752</v>
      </c>
      <c r="T1" s="11"/>
      <c r="U1" s="11"/>
      <c r="V1" s="11"/>
      <c r="W1" s="11"/>
      <c r="X1" s="11"/>
      <c r="Y1" s="11"/>
      <c r="Z1" s="11"/>
    </row>
    <row r="2">
      <c r="A2" s="12" t="s">
        <v>753</v>
      </c>
      <c r="B2" s="13" t="s">
        <v>754</v>
      </c>
      <c r="C2" s="14"/>
      <c r="D2" s="14"/>
      <c r="E2" s="15"/>
      <c r="F2" s="13" t="s">
        <v>755</v>
      </c>
      <c r="G2" s="14"/>
      <c r="H2" s="14"/>
      <c r="I2" s="15"/>
      <c r="J2" s="13" t="s">
        <v>756</v>
      </c>
      <c r="K2" s="14"/>
      <c r="L2" s="14"/>
      <c r="M2" s="15"/>
      <c r="N2" s="13" t="s">
        <v>757</v>
      </c>
      <c r="O2" s="14"/>
      <c r="P2" s="14"/>
      <c r="Q2" s="15"/>
      <c r="R2" s="16" t="s">
        <v>758</v>
      </c>
      <c r="S2" s="11"/>
      <c r="T2" s="11"/>
      <c r="U2" s="11"/>
      <c r="V2" s="11"/>
      <c r="W2" s="11"/>
      <c r="X2" s="11"/>
      <c r="Y2" s="11"/>
      <c r="Z2" s="11"/>
    </row>
    <row r="3" ht="151.5" customHeight="1">
      <c r="A3" s="17"/>
      <c r="B3" s="18" t="s">
        <v>759</v>
      </c>
      <c r="C3" s="18" t="s">
        <v>760</v>
      </c>
      <c r="D3" s="19" t="s">
        <v>761</v>
      </c>
      <c r="E3" s="20" t="s">
        <v>762</v>
      </c>
      <c r="F3" s="18" t="s">
        <v>763</v>
      </c>
      <c r="G3" s="18" t="s">
        <v>764</v>
      </c>
      <c r="H3" s="19" t="s">
        <v>765</v>
      </c>
      <c r="I3" s="20" t="s">
        <v>766</v>
      </c>
      <c r="J3" s="18" t="s">
        <v>767</v>
      </c>
      <c r="K3" s="18" t="s">
        <v>768</v>
      </c>
      <c r="L3" s="19" t="s">
        <v>769</v>
      </c>
      <c r="M3" s="20" t="s">
        <v>770</v>
      </c>
      <c r="N3" s="18" t="s">
        <v>771</v>
      </c>
      <c r="O3" s="18" t="s">
        <v>772</v>
      </c>
      <c r="P3" s="19" t="s">
        <v>773</v>
      </c>
      <c r="Q3" s="20" t="s">
        <v>774</v>
      </c>
      <c r="R3" s="21" t="s">
        <v>775</v>
      </c>
      <c r="S3" s="11"/>
      <c r="T3" s="11"/>
      <c r="U3" s="11"/>
      <c r="V3" s="11"/>
      <c r="W3" s="11"/>
      <c r="X3" s="11"/>
      <c r="Y3" s="11"/>
      <c r="Z3" s="11"/>
    </row>
    <row r="4">
      <c r="A4" s="22" t="s">
        <v>776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1"/>
      <c r="T4" s="11"/>
      <c r="U4" s="11"/>
      <c r="V4" s="11"/>
      <c r="W4" s="11"/>
      <c r="X4" s="11"/>
      <c r="Y4" s="11"/>
      <c r="Z4" s="11"/>
    </row>
    <row r="5">
      <c r="A5" s="29" t="s">
        <v>777</v>
      </c>
      <c r="B5" s="23"/>
      <c r="C5" s="24"/>
      <c r="D5" s="25"/>
      <c r="E5" s="26">
        <f t="shared" ref="E5:E14" si="1">IF(D5&lt;&gt;0,1,0)+IF(C5&lt;&gt;0,1,0)+IF(B5&lt;&gt;0,1,0)</f>
        <v>0</v>
      </c>
      <c r="F5" s="24"/>
      <c r="G5" s="24"/>
      <c r="H5" s="24"/>
      <c r="I5" s="26">
        <f t="shared" ref="I5:I14" si="2">IF(H5&lt;&gt;0,1,0)+IF(G5&lt;&gt;0,1,0)+IF(F5&lt;&gt;0,1,0)</f>
        <v>0</v>
      </c>
      <c r="J5" s="24"/>
      <c r="K5" s="24"/>
      <c r="L5" s="24"/>
      <c r="M5" s="26">
        <f t="shared" ref="M5:M14" si="3">IF(L5&lt;&gt;0,1,0)+IF(K5&lt;&gt;0,1,0)+IF(J5&lt;&gt;0,1,0)</f>
        <v>0</v>
      </c>
      <c r="N5" s="24"/>
      <c r="O5" s="23"/>
      <c r="P5" s="27"/>
      <c r="Q5" s="26">
        <f t="shared" ref="Q5:Q14" si="4">IF(P5&lt;&gt;0,1,0)+IF(O5&lt;&gt;0,1,0)+IF(N5&lt;&gt;0,1,0)</f>
        <v>0</v>
      </c>
      <c r="R5" s="28">
        <f t="shared" ref="R5:R14" si="5">SUM(Q5,M5,I5,E5)</f>
        <v>0</v>
      </c>
      <c r="S5" s="11"/>
      <c r="T5" s="11"/>
      <c r="U5" s="11"/>
      <c r="V5" s="11"/>
      <c r="W5" s="11"/>
      <c r="X5" s="11"/>
      <c r="Y5" s="11"/>
      <c r="Z5" s="11"/>
    </row>
    <row r="6">
      <c r="A6" s="29" t="s">
        <v>778</v>
      </c>
      <c r="B6" s="23"/>
      <c r="C6" s="24"/>
      <c r="D6" s="23"/>
      <c r="E6" s="26">
        <f t="shared" si="1"/>
        <v>0</v>
      </c>
      <c r="F6" s="24"/>
      <c r="G6" s="24"/>
      <c r="H6" s="24"/>
      <c r="I6" s="26">
        <f t="shared" si="2"/>
        <v>0</v>
      </c>
      <c r="J6" s="24"/>
      <c r="K6" s="24"/>
      <c r="L6" s="24"/>
      <c r="M6" s="26">
        <f t="shared" si="3"/>
        <v>0</v>
      </c>
      <c r="N6" s="24"/>
      <c r="O6" s="24"/>
      <c r="P6" s="27"/>
      <c r="Q6" s="26">
        <f t="shared" si="4"/>
        <v>0</v>
      </c>
      <c r="R6" s="28">
        <f t="shared" si="5"/>
        <v>0</v>
      </c>
      <c r="S6" s="11"/>
      <c r="T6" s="11"/>
      <c r="U6" s="11"/>
      <c r="V6" s="11"/>
      <c r="W6" s="11"/>
      <c r="X6" s="11"/>
      <c r="Y6" s="11"/>
      <c r="Z6" s="11"/>
    </row>
    <row r="7">
      <c r="A7" s="29" t="s">
        <v>779</v>
      </c>
      <c r="B7" s="23"/>
      <c r="C7" s="24"/>
      <c r="D7" s="25"/>
      <c r="E7" s="26">
        <f t="shared" si="1"/>
        <v>0</v>
      </c>
      <c r="F7" s="24"/>
      <c r="G7" s="24"/>
      <c r="H7" s="24"/>
      <c r="I7" s="26">
        <f t="shared" si="2"/>
        <v>0</v>
      </c>
      <c r="J7" s="24"/>
      <c r="K7" s="24"/>
      <c r="L7" s="24"/>
      <c r="M7" s="26">
        <f t="shared" si="3"/>
        <v>0</v>
      </c>
      <c r="N7" s="24"/>
      <c r="O7" s="24"/>
      <c r="P7" s="27"/>
      <c r="Q7" s="26">
        <f t="shared" si="4"/>
        <v>0</v>
      </c>
      <c r="R7" s="28">
        <f t="shared" si="5"/>
        <v>0</v>
      </c>
      <c r="S7" s="11"/>
      <c r="T7" s="11"/>
      <c r="U7" s="11"/>
      <c r="V7" s="11"/>
      <c r="W7" s="11"/>
      <c r="X7" s="11"/>
      <c r="Y7" s="11"/>
      <c r="Z7" s="11"/>
    </row>
    <row r="8">
      <c r="A8" s="29" t="s">
        <v>780</v>
      </c>
      <c r="B8" s="24"/>
      <c r="C8" s="24"/>
      <c r="D8" s="24"/>
      <c r="E8" s="26">
        <f t="shared" si="1"/>
        <v>0</v>
      </c>
      <c r="F8" s="24"/>
      <c r="G8" s="24"/>
      <c r="H8" s="24"/>
      <c r="I8" s="26">
        <f t="shared" si="2"/>
        <v>0</v>
      </c>
      <c r="J8" s="24"/>
      <c r="K8" s="24"/>
      <c r="L8" s="24"/>
      <c r="M8" s="26">
        <f t="shared" si="3"/>
        <v>0</v>
      </c>
      <c r="N8" s="24"/>
      <c r="O8" s="24"/>
      <c r="P8" s="27"/>
      <c r="Q8" s="26">
        <f t="shared" si="4"/>
        <v>0</v>
      </c>
      <c r="R8" s="28">
        <f t="shared" si="5"/>
        <v>0</v>
      </c>
      <c r="S8" s="11"/>
      <c r="T8" s="11"/>
      <c r="U8" s="11"/>
      <c r="V8" s="11"/>
      <c r="W8" s="11"/>
      <c r="X8" s="11"/>
      <c r="Y8" s="11"/>
      <c r="Z8" s="11"/>
    </row>
    <row r="9">
      <c r="A9" s="29" t="s">
        <v>781</v>
      </c>
      <c r="B9" s="24"/>
      <c r="C9" s="24"/>
      <c r="D9" s="24"/>
      <c r="E9" s="26">
        <f t="shared" si="1"/>
        <v>0</v>
      </c>
      <c r="F9" s="24"/>
      <c r="G9" s="24"/>
      <c r="H9" s="24"/>
      <c r="I9" s="26">
        <f t="shared" si="2"/>
        <v>0</v>
      </c>
      <c r="J9" s="24"/>
      <c r="K9" s="24"/>
      <c r="L9" s="24"/>
      <c r="M9" s="26">
        <f t="shared" si="3"/>
        <v>0</v>
      </c>
      <c r="N9" s="24"/>
      <c r="O9" s="24"/>
      <c r="P9" s="24"/>
      <c r="Q9" s="26">
        <f t="shared" si="4"/>
        <v>0</v>
      </c>
      <c r="R9" s="28">
        <f t="shared" si="5"/>
        <v>0</v>
      </c>
      <c r="S9" s="11"/>
      <c r="T9" s="11"/>
      <c r="U9" s="11"/>
      <c r="V9" s="11"/>
      <c r="W9" s="11"/>
      <c r="X9" s="11"/>
      <c r="Y9" s="11"/>
      <c r="Z9" s="11"/>
    </row>
    <row r="10">
      <c r="A10" s="104" t="s">
        <v>782</v>
      </c>
      <c r="B10" s="30"/>
      <c r="C10" s="30"/>
      <c r="D10" s="30"/>
      <c r="E10" s="26">
        <f t="shared" si="1"/>
        <v>0</v>
      </c>
      <c r="F10" s="30"/>
      <c r="G10" s="30"/>
      <c r="H10" s="30"/>
      <c r="I10" s="26">
        <f t="shared" si="2"/>
        <v>0</v>
      </c>
      <c r="J10" s="30"/>
      <c r="K10" s="30"/>
      <c r="L10" s="30"/>
      <c r="M10" s="26">
        <f t="shared" si="3"/>
        <v>0</v>
      </c>
      <c r="N10" s="30"/>
      <c r="O10" s="30"/>
      <c r="P10" s="30"/>
      <c r="Q10" s="26">
        <f t="shared" si="4"/>
        <v>0</v>
      </c>
      <c r="R10" s="28">
        <f t="shared" si="5"/>
        <v>0</v>
      </c>
      <c r="S10" s="11"/>
      <c r="T10" s="11"/>
      <c r="U10" s="11"/>
      <c r="V10" s="11"/>
      <c r="W10" s="11"/>
      <c r="X10" s="11"/>
      <c r="Y10" s="11"/>
      <c r="Z10" s="11"/>
    </row>
    <row r="11">
      <c r="A11" s="29" t="s">
        <v>783</v>
      </c>
      <c r="B11" s="24"/>
      <c r="C11" s="24"/>
      <c r="D11" s="24"/>
      <c r="E11" s="26">
        <f t="shared" si="1"/>
        <v>0</v>
      </c>
      <c r="F11" s="24"/>
      <c r="G11" s="24"/>
      <c r="H11" s="24"/>
      <c r="I11" s="26">
        <f t="shared" si="2"/>
        <v>0</v>
      </c>
      <c r="J11" s="24"/>
      <c r="K11" s="24"/>
      <c r="L11" s="24"/>
      <c r="M11" s="26">
        <f t="shared" si="3"/>
        <v>0</v>
      </c>
      <c r="N11" s="24"/>
      <c r="O11" s="24"/>
      <c r="P11" s="24"/>
      <c r="Q11" s="26">
        <f t="shared" si="4"/>
        <v>0</v>
      </c>
      <c r="R11" s="28">
        <f t="shared" si="5"/>
        <v>0</v>
      </c>
      <c r="S11" s="11"/>
      <c r="T11" s="11"/>
      <c r="U11" s="11"/>
      <c r="V11" s="11"/>
      <c r="W11" s="11"/>
      <c r="X11" s="11"/>
      <c r="Y11" s="11"/>
      <c r="Z11" s="11"/>
    </row>
    <row r="12">
      <c r="A12" s="29" t="s">
        <v>784</v>
      </c>
      <c r="B12" s="24"/>
      <c r="C12" s="24"/>
      <c r="D12" s="24"/>
      <c r="E12" s="26">
        <f t="shared" si="1"/>
        <v>0</v>
      </c>
      <c r="F12" s="24"/>
      <c r="G12" s="24"/>
      <c r="H12" s="24"/>
      <c r="I12" s="26">
        <f t="shared" si="2"/>
        <v>0</v>
      </c>
      <c r="J12" s="24"/>
      <c r="K12" s="24"/>
      <c r="L12" s="24"/>
      <c r="M12" s="26">
        <f t="shared" si="3"/>
        <v>0</v>
      </c>
      <c r="N12" s="24"/>
      <c r="O12" s="24"/>
      <c r="P12" s="24"/>
      <c r="Q12" s="26">
        <f t="shared" si="4"/>
        <v>0</v>
      </c>
      <c r="R12" s="28">
        <f t="shared" si="5"/>
        <v>0</v>
      </c>
      <c r="S12" s="11"/>
      <c r="T12" s="11"/>
      <c r="U12" s="11"/>
      <c r="V12" s="11"/>
      <c r="W12" s="11"/>
      <c r="X12" s="11"/>
      <c r="Y12" s="11"/>
      <c r="Z12" s="11"/>
    </row>
    <row r="13">
      <c r="A13" s="29" t="s">
        <v>785</v>
      </c>
      <c r="B13" s="24"/>
      <c r="C13" s="24"/>
      <c r="D13" s="24"/>
      <c r="E13" s="26">
        <f t="shared" si="1"/>
        <v>0</v>
      </c>
      <c r="F13" s="24"/>
      <c r="G13" s="24"/>
      <c r="H13" s="24"/>
      <c r="I13" s="26">
        <f t="shared" si="2"/>
        <v>0</v>
      </c>
      <c r="J13" s="24"/>
      <c r="K13" s="24"/>
      <c r="L13" s="24"/>
      <c r="M13" s="26">
        <f t="shared" si="3"/>
        <v>0</v>
      </c>
      <c r="N13" s="24"/>
      <c r="O13" s="24"/>
      <c r="P13" s="24"/>
      <c r="Q13" s="26">
        <f t="shared" si="4"/>
        <v>0</v>
      </c>
      <c r="R13" s="28">
        <f t="shared" si="5"/>
        <v>0</v>
      </c>
      <c r="S13" s="11"/>
      <c r="T13" s="11"/>
      <c r="U13" s="11"/>
      <c r="V13" s="11"/>
      <c r="W13" s="11"/>
      <c r="X13" s="11"/>
      <c r="Y13" s="11"/>
      <c r="Z13" s="11"/>
    </row>
    <row r="14">
      <c r="A14" s="29" t="s">
        <v>786</v>
      </c>
      <c r="B14" s="24"/>
      <c r="C14" s="24"/>
      <c r="D14" s="24"/>
      <c r="E14" s="26">
        <f t="shared" si="1"/>
        <v>0</v>
      </c>
      <c r="F14" s="24"/>
      <c r="G14" s="24"/>
      <c r="H14" s="24"/>
      <c r="I14" s="26">
        <f t="shared" si="2"/>
        <v>0</v>
      </c>
      <c r="J14" s="24"/>
      <c r="K14" s="24"/>
      <c r="L14" s="24"/>
      <c r="M14" s="26">
        <f t="shared" si="3"/>
        <v>0</v>
      </c>
      <c r="N14" s="24"/>
      <c r="O14" s="24"/>
      <c r="P14" s="24"/>
      <c r="Q14" s="26">
        <f t="shared" si="4"/>
        <v>0</v>
      </c>
      <c r="R14" s="28">
        <f t="shared" si="5"/>
        <v>0</v>
      </c>
      <c r="S14" s="11"/>
      <c r="T14" s="11"/>
      <c r="U14" s="11"/>
      <c r="V14" s="11"/>
      <c r="W14" s="11"/>
      <c r="X14" s="11"/>
      <c r="Y14" s="11"/>
      <c r="Z14" s="11"/>
    </row>
    <row r="15">
      <c r="A15" s="22" t="s">
        <v>787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1"/>
      <c r="T15" s="11"/>
      <c r="U15" s="11"/>
      <c r="V15" s="11"/>
      <c r="W15" s="11"/>
      <c r="X15" s="11"/>
      <c r="Y15" s="11"/>
      <c r="Z15" s="11"/>
    </row>
    <row r="16">
      <c r="A16" s="29" t="s">
        <v>777</v>
      </c>
      <c r="B16" s="23"/>
      <c r="C16" s="24"/>
      <c r="D16" s="25" t="s">
        <v>788</v>
      </c>
      <c r="E16" s="26">
        <f t="shared" ref="E16:E25" si="6">IF(D16&lt;&gt;0,1,0)+IF(C16&lt;&gt;0,1,0)+IF(B16&lt;&gt;0,1,0)</f>
        <v>1</v>
      </c>
      <c r="F16" s="24"/>
      <c r="G16" s="24"/>
      <c r="H16" s="25" t="s">
        <v>789</v>
      </c>
      <c r="I16" s="26">
        <f t="shared" ref="I16:I25" si="7">IF(H16&lt;&gt;0,1,0)+IF(G16&lt;&gt;0,1,0)+IF(F16&lt;&gt;0,1,0)</f>
        <v>1</v>
      </c>
      <c r="J16" s="24"/>
      <c r="K16" s="24"/>
      <c r="L16" s="31"/>
      <c r="M16" s="26">
        <f t="shared" ref="M16:M25" si="8">IF(L16&lt;&gt;0,1,0)+IF(K16&lt;&gt;0,1,0)+IF(J16&lt;&gt;0,1,0)</f>
        <v>0</v>
      </c>
      <c r="N16" s="24"/>
      <c r="O16" s="24"/>
      <c r="P16" s="32" t="s">
        <v>790</v>
      </c>
      <c r="Q16" s="26">
        <f t="shared" ref="Q16:Q25" si="9">IF(P16&lt;&gt;0,1,0)+IF(O16&lt;&gt;0,1,0)+IF(N16&lt;&gt;0,1,0)</f>
        <v>1</v>
      </c>
      <c r="R16" s="28">
        <f t="shared" ref="R16:R25" si="10">SUM(Q16,M16,I16,E16)</f>
        <v>3</v>
      </c>
      <c r="S16" s="11"/>
      <c r="T16" s="11"/>
      <c r="U16" s="11"/>
      <c r="V16" s="11"/>
      <c r="W16" s="11"/>
      <c r="X16" s="11"/>
      <c r="Y16" s="11"/>
      <c r="Z16" s="11"/>
    </row>
    <row r="17">
      <c r="A17" s="29" t="s">
        <v>778</v>
      </c>
      <c r="B17" s="24"/>
      <c r="C17" s="24"/>
      <c r="D17" s="23"/>
      <c r="E17" s="26">
        <f t="shared" si="6"/>
        <v>0</v>
      </c>
      <c r="F17" s="24"/>
      <c r="G17" s="24"/>
      <c r="H17" s="23"/>
      <c r="I17" s="26">
        <f t="shared" si="7"/>
        <v>0</v>
      </c>
      <c r="J17" s="24"/>
      <c r="K17" s="24"/>
      <c r="L17" s="24"/>
      <c r="M17" s="26">
        <f t="shared" si="8"/>
        <v>0</v>
      </c>
      <c r="N17" s="24"/>
      <c r="O17" s="24"/>
      <c r="P17" s="32"/>
      <c r="Q17" s="26">
        <f t="shared" si="9"/>
        <v>0</v>
      </c>
      <c r="R17" s="28">
        <f t="shared" si="10"/>
        <v>0</v>
      </c>
      <c r="S17" s="11"/>
      <c r="T17" s="11"/>
      <c r="U17" s="11"/>
      <c r="V17" s="11"/>
      <c r="W17" s="11"/>
      <c r="X17" s="11"/>
      <c r="Y17" s="11"/>
      <c r="Z17" s="11"/>
    </row>
    <row r="18">
      <c r="A18" s="104" t="s">
        <v>779</v>
      </c>
      <c r="B18" s="30"/>
      <c r="C18" s="30"/>
      <c r="D18" s="30"/>
      <c r="E18" s="26">
        <f t="shared" si="6"/>
        <v>0</v>
      </c>
      <c r="F18" s="30"/>
      <c r="G18" s="30"/>
      <c r="H18" s="33"/>
      <c r="I18" s="26">
        <f t="shared" si="7"/>
        <v>0</v>
      </c>
      <c r="J18" s="30"/>
      <c r="K18" s="30"/>
      <c r="L18" s="30"/>
      <c r="M18" s="26">
        <f t="shared" si="8"/>
        <v>0</v>
      </c>
      <c r="N18" s="30"/>
      <c r="O18" s="30"/>
      <c r="P18" s="32"/>
      <c r="Q18" s="26">
        <f t="shared" si="9"/>
        <v>0</v>
      </c>
      <c r="R18" s="28">
        <f t="shared" si="10"/>
        <v>0</v>
      </c>
      <c r="S18" s="11"/>
      <c r="T18" s="11"/>
      <c r="U18" s="11"/>
      <c r="V18" s="11"/>
      <c r="W18" s="11"/>
      <c r="X18" s="11"/>
      <c r="Y18" s="11"/>
      <c r="Z18" s="11"/>
    </row>
    <row r="19">
      <c r="A19" s="29" t="s">
        <v>780</v>
      </c>
      <c r="B19" s="24"/>
      <c r="C19" s="24"/>
      <c r="D19" s="25" t="s">
        <v>104</v>
      </c>
      <c r="E19" s="26">
        <f t="shared" si="6"/>
        <v>1</v>
      </c>
      <c r="F19" s="24"/>
      <c r="G19" s="24"/>
      <c r="H19" s="34"/>
      <c r="I19" s="26">
        <f t="shared" si="7"/>
        <v>0</v>
      </c>
      <c r="J19" s="24"/>
      <c r="K19" s="24"/>
      <c r="L19" s="32" t="s">
        <v>791</v>
      </c>
      <c r="M19" s="26">
        <f t="shared" si="8"/>
        <v>1</v>
      </c>
      <c r="N19" s="24"/>
      <c r="O19" s="24"/>
      <c r="P19" s="32"/>
      <c r="Q19" s="26">
        <f t="shared" si="9"/>
        <v>0</v>
      </c>
      <c r="R19" s="28">
        <f t="shared" si="10"/>
        <v>2</v>
      </c>
      <c r="S19" s="11"/>
      <c r="T19" s="11"/>
      <c r="U19" s="11"/>
      <c r="V19" s="11"/>
      <c r="W19" s="11"/>
      <c r="X19" s="11"/>
      <c r="Y19" s="11"/>
      <c r="Z19" s="11"/>
    </row>
    <row r="20">
      <c r="A20" s="29" t="s">
        <v>781</v>
      </c>
      <c r="B20" s="24"/>
      <c r="C20" s="24"/>
      <c r="D20" s="25"/>
      <c r="E20" s="26">
        <f t="shared" si="6"/>
        <v>0</v>
      </c>
      <c r="F20" s="24"/>
      <c r="G20" s="24"/>
      <c r="H20" s="34"/>
      <c r="I20" s="26">
        <f t="shared" si="7"/>
        <v>0</v>
      </c>
      <c r="J20" s="24"/>
      <c r="K20" s="24"/>
      <c r="L20" s="24"/>
      <c r="M20" s="26">
        <f t="shared" si="8"/>
        <v>0</v>
      </c>
      <c r="N20" s="24"/>
      <c r="O20" s="24"/>
      <c r="P20" s="27"/>
      <c r="Q20" s="26">
        <f t="shared" si="9"/>
        <v>0</v>
      </c>
      <c r="R20" s="28">
        <f t="shared" si="10"/>
        <v>0</v>
      </c>
      <c r="S20" s="11"/>
      <c r="T20" s="11"/>
      <c r="U20" s="11"/>
      <c r="V20" s="11"/>
      <c r="W20" s="11"/>
      <c r="X20" s="11"/>
      <c r="Y20" s="11"/>
      <c r="Z20" s="11"/>
    </row>
    <row r="21">
      <c r="A21" s="29" t="s">
        <v>782</v>
      </c>
      <c r="B21" s="24"/>
      <c r="C21" s="24"/>
      <c r="D21" s="24"/>
      <c r="E21" s="26">
        <f t="shared" si="6"/>
        <v>0</v>
      </c>
      <c r="F21" s="24"/>
      <c r="G21" s="24"/>
      <c r="H21" s="24"/>
      <c r="I21" s="26">
        <f t="shared" si="7"/>
        <v>0</v>
      </c>
      <c r="J21" s="24"/>
      <c r="K21" s="24"/>
      <c r="L21" s="24"/>
      <c r="M21" s="26">
        <f t="shared" si="8"/>
        <v>0</v>
      </c>
      <c r="N21" s="24"/>
      <c r="O21" s="24"/>
      <c r="P21" s="24"/>
      <c r="Q21" s="26">
        <f t="shared" si="9"/>
        <v>0</v>
      </c>
      <c r="R21" s="28">
        <f t="shared" si="10"/>
        <v>0</v>
      </c>
      <c r="S21" s="11"/>
      <c r="T21" s="11"/>
      <c r="U21" s="11"/>
      <c r="V21" s="11"/>
      <c r="W21" s="11"/>
      <c r="X21" s="11"/>
      <c r="Y21" s="11"/>
      <c r="Z21" s="11"/>
    </row>
    <row r="22">
      <c r="A22" s="104" t="s">
        <v>783</v>
      </c>
      <c r="B22" s="30"/>
      <c r="C22" s="30"/>
      <c r="D22" s="30"/>
      <c r="E22" s="26">
        <f t="shared" si="6"/>
        <v>0</v>
      </c>
      <c r="F22" s="30"/>
      <c r="G22" s="30"/>
      <c r="H22" s="30"/>
      <c r="I22" s="26">
        <f t="shared" si="7"/>
        <v>0</v>
      </c>
      <c r="J22" s="30"/>
      <c r="K22" s="30"/>
      <c r="L22" s="30"/>
      <c r="M22" s="26">
        <f t="shared" si="8"/>
        <v>0</v>
      </c>
      <c r="N22" s="30"/>
      <c r="O22" s="30"/>
      <c r="P22" s="30"/>
      <c r="Q22" s="26">
        <f t="shared" si="9"/>
        <v>0</v>
      </c>
      <c r="R22" s="28">
        <f t="shared" si="10"/>
        <v>0</v>
      </c>
      <c r="S22" s="11"/>
      <c r="T22" s="11"/>
      <c r="U22" s="11"/>
      <c r="V22" s="11"/>
      <c r="W22" s="11"/>
      <c r="X22" s="11"/>
      <c r="Y22" s="11"/>
      <c r="Z22" s="11"/>
    </row>
    <row r="23">
      <c r="A23" s="29" t="s">
        <v>784</v>
      </c>
      <c r="B23" s="24"/>
      <c r="C23" s="24"/>
      <c r="D23" s="24"/>
      <c r="E23" s="26">
        <f t="shared" si="6"/>
        <v>0</v>
      </c>
      <c r="F23" s="24"/>
      <c r="G23" s="24"/>
      <c r="H23" s="24"/>
      <c r="I23" s="26">
        <f t="shared" si="7"/>
        <v>0</v>
      </c>
      <c r="J23" s="24"/>
      <c r="K23" s="24"/>
      <c r="L23" s="24"/>
      <c r="M23" s="26">
        <f t="shared" si="8"/>
        <v>0</v>
      </c>
      <c r="N23" s="24"/>
      <c r="O23" s="24"/>
      <c r="P23" s="24"/>
      <c r="Q23" s="26">
        <f t="shared" si="9"/>
        <v>0</v>
      </c>
      <c r="R23" s="28">
        <f t="shared" si="10"/>
        <v>0</v>
      </c>
      <c r="S23" s="11"/>
      <c r="T23" s="11"/>
      <c r="U23" s="11"/>
      <c r="V23" s="11"/>
      <c r="W23" s="11"/>
      <c r="X23" s="11"/>
      <c r="Y23" s="11"/>
      <c r="Z23" s="11"/>
    </row>
    <row r="24">
      <c r="A24" s="29" t="s">
        <v>785</v>
      </c>
      <c r="B24" s="24"/>
      <c r="C24" s="24"/>
      <c r="D24" s="24"/>
      <c r="E24" s="26">
        <f t="shared" si="6"/>
        <v>0</v>
      </c>
      <c r="F24" s="24"/>
      <c r="G24" s="24"/>
      <c r="H24" s="24"/>
      <c r="I24" s="26">
        <f t="shared" si="7"/>
        <v>0</v>
      </c>
      <c r="J24" s="24"/>
      <c r="K24" s="24"/>
      <c r="L24" s="24"/>
      <c r="M24" s="26">
        <f t="shared" si="8"/>
        <v>0</v>
      </c>
      <c r="N24" s="24"/>
      <c r="O24" s="24"/>
      <c r="P24" s="24"/>
      <c r="Q24" s="26">
        <f t="shared" si="9"/>
        <v>0</v>
      </c>
      <c r="R24" s="28">
        <f t="shared" si="10"/>
        <v>0</v>
      </c>
      <c r="S24" s="11"/>
      <c r="T24" s="11"/>
      <c r="U24" s="11"/>
      <c r="V24" s="11"/>
      <c r="W24" s="11"/>
      <c r="X24" s="11"/>
      <c r="Y24" s="11"/>
      <c r="Z24" s="11"/>
    </row>
    <row r="25">
      <c r="A25" s="29" t="s">
        <v>786</v>
      </c>
      <c r="B25" s="24"/>
      <c r="C25" s="24"/>
      <c r="D25" s="24"/>
      <c r="E25" s="26">
        <f t="shared" si="6"/>
        <v>0</v>
      </c>
      <c r="F25" s="24"/>
      <c r="G25" s="24"/>
      <c r="H25" s="24"/>
      <c r="I25" s="26">
        <f t="shared" si="7"/>
        <v>0</v>
      </c>
      <c r="J25" s="24"/>
      <c r="K25" s="24"/>
      <c r="L25" s="24"/>
      <c r="M25" s="26">
        <f t="shared" si="8"/>
        <v>0</v>
      </c>
      <c r="N25" s="24"/>
      <c r="O25" s="24"/>
      <c r="P25" s="24"/>
      <c r="Q25" s="26">
        <f t="shared" si="9"/>
        <v>0</v>
      </c>
      <c r="R25" s="28">
        <f t="shared" si="10"/>
        <v>0</v>
      </c>
      <c r="S25" s="11"/>
      <c r="T25" s="11"/>
      <c r="U25" s="11"/>
      <c r="V25" s="11"/>
      <c r="W25" s="11"/>
      <c r="X25" s="11"/>
      <c r="Y25" s="11"/>
      <c r="Z25" s="11"/>
    </row>
    <row r="26">
      <c r="A26" s="22" t="s">
        <v>792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1"/>
      <c r="T26" s="11"/>
      <c r="U26" s="11"/>
      <c r="V26" s="11"/>
      <c r="W26" s="11"/>
      <c r="X26" s="11"/>
      <c r="Y26" s="11"/>
      <c r="Z26" s="11"/>
    </row>
    <row r="27">
      <c r="A27" s="29" t="s">
        <v>777</v>
      </c>
      <c r="B27" s="23"/>
      <c r="C27" s="24"/>
      <c r="D27" s="25" t="s">
        <v>793</v>
      </c>
      <c r="E27" s="26">
        <f t="shared" ref="E27:E36" si="11">IF(D27&lt;&gt;0,1,0)+IF(C27&lt;&gt;0,1,0)+IF(B27&lt;&gt;0,1,0)</f>
        <v>1</v>
      </c>
      <c r="F27" s="24"/>
      <c r="G27" s="24"/>
      <c r="H27" s="25"/>
      <c r="I27" s="26">
        <f t="shared" ref="I27:I36" si="12">IF(H27&lt;&gt;0,1,0)+IF(G27&lt;&gt;0,1,0)+IF(F27&lt;&gt;0,1,0)</f>
        <v>0</v>
      </c>
      <c r="J27" s="24"/>
      <c r="K27" s="24"/>
      <c r="L27" s="25" t="s">
        <v>794</v>
      </c>
      <c r="M27" s="26">
        <f t="shared" ref="M27:M36" si="13">IF(L27&lt;&gt;0,1,0)+IF(K27&lt;&gt;0,1,0)+IF(J27&lt;&gt;0,1,0)</f>
        <v>1</v>
      </c>
      <c r="N27" s="24"/>
      <c r="O27" s="24"/>
      <c r="P27" s="32" t="s">
        <v>795</v>
      </c>
      <c r="Q27" s="26">
        <f t="shared" ref="Q27:Q36" si="14">IF(P27&lt;&gt;0,1,0)+IF(O27&lt;&gt;0,1,0)+IF(N27&lt;&gt;0,1,0)</f>
        <v>1</v>
      </c>
      <c r="R27" s="28">
        <f t="shared" ref="R27:R36" si="15">SUM(Q27,M27,I27,E27)</f>
        <v>3</v>
      </c>
      <c r="S27" s="11"/>
      <c r="T27" s="11"/>
      <c r="U27" s="11"/>
      <c r="V27" s="11"/>
      <c r="W27" s="11"/>
      <c r="X27" s="11"/>
      <c r="Y27" s="11"/>
      <c r="Z27" s="11"/>
    </row>
    <row r="28">
      <c r="A28" s="29" t="s">
        <v>778</v>
      </c>
      <c r="B28" s="24"/>
      <c r="C28" s="24"/>
      <c r="D28" s="23"/>
      <c r="E28" s="26">
        <f t="shared" si="11"/>
        <v>0</v>
      </c>
      <c r="F28" s="24"/>
      <c r="G28" s="24"/>
      <c r="H28" s="23"/>
      <c r="I28" s="26">
        <f t="shared" si="12"/>
        <v>0</v>
      </c>
      <c r="J28" s="24"/>
      <c r="K28" s="24"/>
      <c r="L28" s="24"/>
      <c r="M28" s="26">
        <f t="shared" si="13"/>
        <v>0</v>
      </c>
      <c r="N28" s="24"/>
      <c r="O28" s="24"/>
      <c r="P28" s="32"/>
      <c r="Q28" s="26">
        <f t="shared" si="14"/>
        <v>0</v>
      </c>
      <c r="R28" s="28">
        <f t="shared" si="15"/>
        <v>0</v>
      </c>
      <c r="S28" s="11"/>
      <c r="T28" s="11"/>
      <c r="U28" s="11"/>
      <c r="V28" s="11"/>
      <c r="W28" s="11"/>
      <c r="X28" s="11"/>
      <c r="Y28" s="11"/>
      <c r="Z28" s="11"/>
    </row>
    <row r="29">
      <c r="A29" s="104" t="s">
        <v>779</v>
      </c>
      <c r="B29" s="30"/>
      <c r="C29" s="30"/>
      <c r="D29" s="30"/>
      <c r="E29" s="26">
        <f t="shared" si="11"/>
        <v>0</v>
      </c>
      <c r="F29" s="30"/>
      <c r="G29" s="30"/>
      <c r="H29" s="33"/>
      <c r="I29" s="26">
        <f t="shared" si="12"/>
        <v>0</v>
      </c>
      <c r="J29" s="30"/>
      <c r="K29" s="30"/>
      <c r="L29" s="30"/>
      <c r="M29" s="26">
        <f t="shared" si="13"/>
        <v>0</v>
      </c>
      <c r="N29" s="30"/>
      <c r="O29" s="30"/>
      <c r="P29" s="32"/>
      <c r="Q29" s="26">
        <f t="shared" si="14"/>
        <v>0</v>
      </c>
      <c r="R29" s="28">
        <f t="shared" si="15"/>
        <v>0</v>
      </c>
      <c r="S29" s="11"/>
      <c r="T29" s="11"/>
      <c r="U29" s="11"/>
      <c r="V29" s="11"/>
      <c r="W29" s="11"/>
      <c r="X29" s="11"/>
      <c r="Y29" s="11"/>
      <c r="Z29" s="11"/>
    </row>
    <row r="30">
      <c r="A30" s="29" t="s">
        <v>780</v>
      </c>
      <c r="B30" s="24"/>
      <c r="C30" s="24"/>
      <c r="D30" s="25"/>
      <c r="E30" s="26">
        <f t="shared" si="11"/>
        <v>0</v>
      </c>
      <c r="F30" s="24"/>
      <c r="G30" s="24"/>
      <c r="H30" s="34"/>
      <c r="I30" s="26">
        <f t="shared" si="12"/>
        <v>0</v>
      </c>
      <c r="J30" s="24"/>
      <c r="K30" s="24"/>
      <c r="L30" s="32" t="s">
        <v>796</v>
      </c>
      <c r="M30" s="26">
        <f t="shared" si="13"/>
        <v>1</v>
      </c>
      <c r="N30" s="24"/>
      <c r="O30" s="24"/>
      <c r="P30" s="32" t="s">
        <v>797</v>
      </c>
      <c r="Q30" s="26">
        <f t="shared" si="14"/>
        <v>1</v>
      </c>
      <c r="R30" s="28">
        <f t="shared" si="15"/>
        <v>2</v>
      </c>
      <c r="S30" s="11"/>
      <c r="T30" s="11"/>
      <c r="U30" s="11"/>
      <c r="V30" s="11"/>
      <c r="W30" s="11"/>
      <c r="X30" s="11"/>
      <c r="Y30" s="11"/>
      <c r="Z30" s="11"/>
    </row>
    <row r="31">
      <c r="A31" s="29" t="s">
        <v>781</v>
      </c>
      <c r="B31" s="24"/>
      <c r="C31" s="24"/>
      <c r="D31" s="25" t="s">
        <v>798</v>
      </c>
      <c r="E31" s="26">
        <f t="shared" si="11"/>
        <v>1</v>
      </c>
      <c r="F31" s="24"/>
      <c r="G31" s="24"/>
      <c r="H31" s="34"/>
      <c r="I31" s="26">
        <f t="shared" si="12"/>
        <v>0</v>
      </c>
      <c r="J31" s="24"/>
      <c r="K31" s="24"/>
      <c r="L31" s="24"/>
      <c r="M31" s="26">
        <f t="shared" si="13"/>
        <v>0</v>
      </c>
      <c r="N31" s="24"/>
      <c r="O31" s="24"/>
      <c r="P31" s="27"/>
      <c r="Q31" s="26">
        <f t="shared" si="14"/>
        <v>0</v>
      </c>
      <c r="R31" s="28">
        <f t="shared" si="15"/>
        <v>1</v>
      </c>
      <c r="S31" s="11"/>
      <c r="T31" s="11"/>
      <c r="U31" s="11"/>
      <c r="V31" s="11"/>
      <c r="W31" s="11"/>
      <c r="X31" s="11"/>
      <c r="Y31" s="11"/>
      <c r="Z31" s="11"/>
    </row>
    <row r="32">
      <c r="A32" s="29" t="s">
        <v>782</v>
      </c>
      <c r="B32" s="24"/>
      <c r="C32" s="24"/>
      <c r="D32" s="24"/>
      <c r="E32" s="26">
        <f t="shared" si="11"/>
        <v>0</v>
      </c>
      <c r="F32" s="24"/>
      <c r="G32" s="24"/>
      <c r="H32" s="24"/>
      <c r="I32" s="26">
        <f t="shared" si="12"/>
        <v>0</v>
      </c>
      <c r="J32" s="24"/>
      <c r="K32" s="24"/>
      <c r="L32" s="24"/>
      <c r="M32" s="26">
        <f t="shared" si="13"/>
        <v>0</v>
      </c>
      <c r="N32" s="24"/>
      <c r="O32" s="24"/>
      <c r="P32" s="24"/>
      <c r="Q32" s="26">
        <f t="shared" si="14"/>
        <v>0</v>
      </c>
      <c r="R32" s="28">
        <f t="shared" si="15"/>
        <v>0</v>
      </c>
      <c r="S32" s="11"/>
      <c r="T32" s="11"/>
      <c r="U32" s="11"/>
      <c r="V32" s="11"/>
      <c r="W32" s="11"/>
      <c r="X32" s="11"/>
      <c r="Y32" s="11"/>
      <c r="Z32" s="11"/>
    </row>
    <row r="33">
      <c r="A33" s="104" t="s">
        <v>783</v>
      </c>
      <c r="B33" s="30"/>
      <c r="C33" s="30"/>
      <c r="D33" s="30"/>
      <c r="E33" s="26">
        <f t="shared" si="11"/>
        <v>0</v>
      </c>
      <c r="F33" s="30"/>
      <c r="G33" s="30"/>
      <c r="H33" s="30"/>
      <c r="I33" s="26">
        <f t="shared" si="12"/>
        <v>0</v>
      </c>
      <c r="J33" s="30"/>
      <c r="K33" s="30"/>
      <c r="L33" s="30"/>
      <c r="M33" s="26">
        <f t="shared" si="13"/>
        <v>0</v>
      </c>
      <c r="N33" s="30"/>
      <c r="O33" s="30"/>
      <c r="P33" s="30"/>
      <c r="Q33" s="26">
        <f t="shared" si="14"/>
        <v>0</v>
      </c>
      <c r="R33" s="28">
        <f t="shared" si="15"/>
        <v>0</v>
      </c>
      <c r="S33" s="11"/>
      <c r="T33" s="11"/>
      <c r="U33" s="11"/>
      <c r="V33" s="11"/>
      <c r="W33" s="11"/>
      <c r="X33" s="11"/>
      <c r="Y33" s="11"/>
      <c r="Z33" s="11"/>
    </row>
    <row r="34">
      <c r="A34" s="29" t="s">
        <v>784</v>
      </c>
      <c r="B34" s="24"/>
      <c r="C34" s="24"/>
      <c r="D34" s="24"/>
      <c r="E34" s="26">
        <f t="shared" si="11"/>
        <v>0</v>
      </c>
      <c r="F34" s="24"/>
      <c r="G34" s="24"/>
      <c r="H34" s="24"/>
      <c r="I34" s="26">
        <f t="shared" si="12"/>
        <v>0</v>
      </c>
      <c r="J34" s="24"/>
      <c r="K34" s="24"/>
      <c r="L34" s="24"/>
      <c r="M34" s="26">
        <f t="shared" si="13"/>
        <v>0</v>
      </c>
      <c r="N34" s="24"/>
      <c r="O34" s="24"/>
      <c r="P34" s="24"/>
      <c r="Q34" s="26">
        <f t="shared" si="14"/>
        <v>0</v>
      </c>
      <c r="R34" s="28">
        <f t="shared" si="15"/>
        <v>0</v>
      </c>
      <c r="S34" s="11"/>
      <c r="T34" s="11"/>
      <c r="U34" s="11"/>
      <c r="V34" s="11"/>
      <c r="W34" s="11"/>
      <c r="X34" s="11"/>
      <c r="Y34" s="11"/>
      <c r="Z34" s="11"/>
    </row>
    <row r="35">
      <c r="A35" s="29" t="s">
        <v>785</v>
      </c>
      <c r="B35" s="24"/>
      <c r="C35" s="24"/>
      <c r="D35" s="24"/>
      <c r="E35" s="26">
        <f t="shared" si="11"/>
        <v>0</v>
      </c>
      <c r="F35" s="24"/>
      <c r="G35" s="24"/>
      <c r="H35" s="24"/>
      <c r="I35" s="26">
        <f t="shared" si="12"/>
        <v>0</v>
      </c>
      <c r="J35" s="24"/>
      <c r="K35" s="24"/>
      <c r="L35" s="24"/>
      <c r="M35" s="26">
        <f t="shared" si="13"/>
        <v>0</v>
      </c>
      <c r="N35" s="24"/>
      <c r="O35" s="24"/>
      <c r="P35" s="24"/>
      <c r="Q35" s="26">
        <f t="shared" si="14"/>
        <v>0</v>
      </c>
      <c r="R35" s="28">
        <f t="shared" si="15"/>
        <v>0</v>
      </c>
      <c r="S35" s="11"/>
      <c r="T35" s="11"/>
      <c r="U35" s="11"/>
      <c r="V35" s="11"/>
      <c r="W35" s="11"/>
      <c r="X35" s="11"/>
      <c r="Y35" s="11"/>
      <c r="Z35" s="11"/>
    </row>
    <row r="36">
      <c r="A36" s="29" t="s">
        <v>786</v>
      </c>
      <c r="B36" s="24"/>
      <c r="C36" s="24"/>
      <c r="D36" s="24"/>
      <c r="E36" s="26">
        <f t="shared" si="11"/>
        <v>0</v>
      </c>
      <c r="F36" s="24"/>
      <c r="G36" s="24"/>
      <c r="H36" s="24"/>
      <c r="I36" s="26">
        <f t="shared" si="12"/>
        <v>0</v>
      </c>
      <c r="J36" s="24"/>
      <c r="K36" s="24"/>
      <c r="L36" s="24"/>
      <c r="M36" s="26">
        <f t="shared" si="13"/>
        <v>0</v>
      </c>
      <c r="N36" s="24"/>
      <c r="O36" s="24"/>
      <c r="P36" s="24"/>
      <c r="Q36" s="26">
        <f t="shared" si="14"/>
        <v>0</v>
      </c>
      <c r="R36" s="28">
        <f t="shared" si="15"/>
        <v>0</v>
      </c>
      <c r="S36" s="11"/>
      <c r="T36" s="11"/>
      <c r="U36" s="11"/>
      <c r="V36" s="11"/>
      <c r="W36" s="11"/>
      <c r="X36" s="11"/>
      <c r="Y36" s="11"/>
      <c r="Z36" s="11"/>
    </row>
    <row r="37">
      <c r="A37" s="22" t="s">
        <v>799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1"/>
      <c r="T37" s="11"/>
      <c r="U37" s="11"/>
      <c r="V37" s="11"/>
      <c r="W37" s="11"/>
      <c r="X37" s="11"/>
      <c r="Y37" s="11"/>
      <c r="Z37" s="11"/>
    </row>
    <row r="38">
      <c r="A38" s="29" t="s">
        <v>777</v>
      </c>
      <c r="B38" s="24"/>
      <c r="C38" s="24"/>
      <c r="D38" s="25" t="s">
        <v>800</v>
      </c>
      <c r="E38" s="26">
        <f t="shared" ref="E38:E47" si="16">IF(D38&lt;&gt;0,1,0)+IF(C38&lt;&gt;0,1,0)+IF(B38&lt;&gt;0,1,0)</f>
        <v>1</v>
      </c>
      <c r="F38" s="24"/>
      <c r="G38" s="24"/>
      <c r="H38" s="25" t="s">
        <v>801</v>
      </c>
      <c r="I38" s="26">
        <f t="shared" ref="I38:I47" si="17">IF(H38&lt;&gt;0,1,0)+IF(G38&lt;&gt;0,1,0)+IF(F38&lt;&gt;0,1,0)</f>
        <v>1</v>
      </c>
      <c r="J38" s="24"/>
      <c r="K38" s="24"/>
      <c r="L38" s="32" t="s">
        <v>802</v>
      </c>
      <c r="M38" s="26">
        <f t="shared" ref="M38:M47" si="18">IF(L38&lt;&gt;0,1,0)+IF(K38&lt;&gt;0,1,0)+IF(J38&lt;&gt;0,1,0)</f>
        <v>1</v>
      </c>
      <c r="N38" s="24"/>
      <c r="O38" s="24"/>
      <c r="P38" s="32" t="s">
        <v>803</v>
      </c>
      <c r="Q38" s="26">
        <f t="shared" ref="Q38:Q47" si="19">IF(P38&lt;&gt;0,1,0)+IF(O38&lt;&gt;0,1,0)+IF(N38&lt;&gt;0,1,0)</f>
        <v>1</v>
      </c>
      <c r="R38" s="28">
        <f t="shared" ref="R38:R47" si="20">SUM(Q38,M38,I38,E38)</f>
        <v>4</v>
      </c>
      <c r="S38" s="11"/>
      <c r="T38" s="11"/>
      <c r="U38" s="11"/>
      <c r="V38" s="11"/>
      <c r="W38" s="11"/>
      <c r="X38" s="11"/>
      <c r="Y38" s="11"/>
      <c r="Z38" s="11"/>
    </row>
    <row r="39">
      <c r="A39" s="29" t="s">
        <v>804</v>
      </c>
      <c r="B39" s="24"/>
      <c r="C39" s="24"/>
      <c r="D39" s="25" t="s">
        <v>805</v>
      </c>
      <c r="E39" s="26">
        <f t="shared" si="16"/>
        <v>1</v>
      </c>
      <c r="F39" s="24"/>
      <c r="G39" s="24"/>
      <c r="H39" s="23" t="s">
        <v>806</v>
      </c>
      <c r="I39" s="26">
        <f t="shared" si="17"/>
        <v>1</v>
      </c>
      <c r="J39" s="24"/>
      <c r="K39" s="24"/>
      <c r="L39" s="23" t="s">
        <v>807</v>
      </c>
      <c r="M39" s="26">
        <f t="shared" si="18"/>
        <v>1</v>
      </c>
      <c r="N39" s="24"/>
      <c r="O39" s="24"/>
      <c r="P39" s="32" t="s">
        <v>808</v>
      </c>
      <c r="Q39" s="26">
        <f t="shared" si="19"/>
        <v>1</v>
      </c>
      <c r="R39" s="28">
        <f t="shared" si="20"/>
        <v>4</v>
      </c>
      <c r="S39" s="11"/>
      <c r="T39" s="11"/>
      <c r="U39" s="11"/>
      <c r="V39" s="11"/>
      <c r="W39" s="11"/>
      <c r="X39" s="11"/>
      <c r="Y39" s="11"/>
      <c r="Z39" s="11"/>
    </row>
    <row r="40">
      <c r="A40" s="104" t="s">
        <v>780</v>
      </c>
      <c r="B40" s="30"/>
      <c r="C40" s="30"/>
      <c r="D40" s="25" t="s">
        <v>809</v>
      </c>
      <c r="E40" s="26">
        <f t="shared" si="16"/>
        <v>1</v>
      </c>
      <c r="F40" s="30"/>
      <c r="G40" s="30"/>
      <c r="H40" s="25"/>
      <c r="I40" s="26">
        <f t="shared" si="17"/>
        <v>0</v>
      </c>
      <c r="J40" s="30"/>
      <c r="K40" s="30"/>
      <c r="L40" s="33" t="s">
        <v>810</v>
      </c>
      <c r="M40" s="26">
        <f t="shared" si="18"/>
        <v>1</v>
      </c>
      <c r="N40" s="30"/>
      <c r="O40" s="30"/>
      <c r="P40" s="32" t="s">
        <v>811</v>
      </c>
      <c r="Q40" s="26">
        <f t="shared" si="19"/>
        <v>1</v>
      </c>
      <c r="R40" s="28">
        <f t="shared" si="20"/>
        <v>3</v>
      </c>
      <c r="S40" s="11"/>
      <c r="T40" s="11"/>
      <c r="U40" s="11"/>
      <c r="V40" s="11"/>
      <c r="W40" s="11"/>
      <c r="X40" s="11"/>
      <c r="Y40" s="11"/>
      <c r="Z40" s="11"/>
    </row>
    <row r="41">
      <c r="A41" s="29" t="s">
        <v>812</v>
      </c>
      <c r="B41" s="24"/>
      <c r="C41" s="24"/>
      <c r="D41" s="25"/>
      <c r="E41" s="26">
        <f t="shared" si="16"/>
        <v>0</v>
      </c>
      <c r="F41" s="24"/>
      <c r="G41" s="24"/>
      <c r="H41" s="25" t="s">
        <v>813</v>
      </c>
      <c r="I41" s="26">
        <f t="shared" si="17"/>
        <v>1</v>
      </c>
      <c r="J41" s="24"/>
      <c r="K41" s="24"/>
      <c r="L41" s="27"/>
      <c r="M41" s="26">
        <f t="shared" si="18"/>
        <v>0</v>
      </c>
      <c r="N41" s="24"/>
      <c r="O41" s="24"/>
      <c r="P41" s="32" t="s">
        <v>814</v>
      </c>
      <c r="Q41" s="26">
        <f t="shared" si="19"/>
        <v>1</v>
      </c>
      <c r="R41" s="28">
        <f t="shared" si="20"/>
        <v>2</v>
      </c>
      <c r="S41" s="11"/>
      <c r="T41" s="11"/>
      <c r="U41" s="11"/>
      <c r="V41" s="11"/>
      <c r="W41" s="11"/>
      <c r="X41" s="11"/>
      <c r="Y41" s="11"/>
      <c r="Z41" s="11"/>
    </row>
    <row r="42">
      <c r="A42" s="29" t="s">
        <v>815</v>
      </c>
      <c r="B42" s="24"/>
      <c r="C42" s="24"/>
      <c r="D42" s="23"/>
      <c r="E42" s="26">
        <f t="shared" si="16"/>
        <v>0</v>
      </c>
      <c r="F42" s="24"/>
      <c r="G42" s="24"/>
      <c r="H42" s="23" t="s">
        <v>816</v>
      </c>
      <c r="I42" s="26">
        <f t="shared" si="17"/>
        <v>1</v>
      </c>
      <c r="J42" s="24"/>
      <c r="K42" s="24"/>
      <c r="L42" s="23"/>
      <c r="M42" s="26">
        <f t="shared" si="18"/>
        <v>0</v>
      </c>
      <c r="N42" s="24"/>
      <c r="O42" s="24"/>
      <c r="P42" s="32" t="s">
        <v>817</v>
      </c>
      <c r="Q42" s="26">
        <f t="shared" si="19"/>
        <v>1</v>
      </c>
      <c r="R42" s="28">
        <f t="shared" si="20"/>
        <v>2</v>
      </c>
      <c r="S42" s="11"/>
      <c r="T42" s="11"/>
      <c r="U42" s="11"/>
      <c r="V42" s="11"/>
      <c r="W42" s="11"/>
      <c r="X42" s="11"/>
      <c r="Y42" s="11"/>
      <c r="Z42" s="11"/>
    </row>
    <row r="43">
      <c r="A43" s="29" t="s">
        <v>782</v>
      </c>
      <c r="B43" s="24"/>
      <c r="C43" s="24"/>
      <c r="D43" s="24"/>
      <c r="E43" s="26">
        <f t="shared" si="16"/>
        <v>0</v>
      </c>
      <c r="F43" s="24"/>
      <c r="G43" s="24"/>
      <c r="H43" s="24"/>
      <c r="I43" s="26">
        <f t="shared" si="17"/>
        <v>0</v>
      </c>
      <c r="J43" s="24"/>
      <c r="K43" s="24"/>
      <c r="L43" s="24"/>
      <c r="M43" s="26">
        <f t="shared" si="18"/>
        <v>0</v>
      </c>
      <c r="N43" s="24"/>
      <c r="O43" s="24"/>
      <c r="P43" s="23" t="s">
        <v>818</v>
      </c>
      <c r="Q43" s="26">
        <f t="shared" si="19"/>
        <v>1</v>
      </c>
      <c r="R43" s="28">
        <f t="shared" si="20"/>
        <v>1</v>
      </c>
      <c r="S43" s="11"/>
      <c r="T43" s="11"/>
      <c r="U43" s="11"/>
      <c r="V43" s="11"/>
      <c r="W43" s="11"/>
      <c r="X43" s="11"/>
      <c r="Y43" s="11"/>
      <c r="Z43" s="11"/>
    </row>
    <row r="44">
      <c r="A44" s="104" t="s">
        <v>783</v>
      </c>
      <c r="B44" s="30"/>
      <c r="C44" s="30"/>
      <c r="D44" s="30"/>
      <c r="E44" s="26">
        <f t="shared" si="16"/>
        <v>0</v>
      </c>
      <c r="F44" s="30"/>
      <c r="G44" s="30"/>
      <c r="H44" s="30"/>
      <c r="I44" s="26">
        <f t="shared" si="17"/>
        <v>0</v>
      </c>
      <c r="J44" s="30"/>
      <c r="K44" s="30"/>
      <c r="L44" s="33" t="s">
        <v>819</v>
      </c>
      <c r="M44" s="26">
        <f t="shared" si="18"/>
        <v>1</v>
      </c>
      <c r="N44" s="30"/>
      <c r="O44" s="30"/>
      <c r="P44" s="30"/>
      <c r="Q44" s="26">
        <f t="shared" si="19"/>
        <v>0</v>
      </c>
      <c r="R44" s="28">
        <f t="shared" si="20"/>
        <v>1</v>
      </c>
      <c r="S44" s="11"/>
      <c r="T44" s="11"/>
      <c r="U44" s="11"/>
      <c r="V44" s="11"/>
      <c r="W44" s="11"/>
      <c r="X44" s="11"/>
      <c r="Y44" s="11"/>
      <c r="Z44" s="11"/>
    </row>
    <row r="45">
      <c r="A45" s="29" t="s">
        <v>784</v>
      </c>
      <c r="B45" s="24"/>
      <c r="C45" s="24"/>
      <c r="D45" s="24"/>
      <c r="E45" s="26">
        <f t="shared" si="16"/>
        <v>0</v>
      </c>
      <c r="F45" s="24"/>
      <c r="G45" s="24"/>
      <c r="H45" s="24"/>
      <c r="I45" s="26">
        <f t="shared" si="17"/>
        <v>0</v>
      </c>
      <c r="J45" s="24"/>
      <c r="K45" s="24"/>
      <c r="L45" s="24"/>
      <c r="M45" s="26">
        <f t="shared" si="18"/>
        <v>0</v>
      </c>
      <c r="N45" s="24"/>
      <c r="O45" s="24"/>
      <c r="P45" s="23" t="s">
        <v>820</v>
      </c>
      <c r="Q45" s="26">
        <f t="shared" si="19"/>
        <v>1</v>
      </c>
      <c r="R45" s="28">
        <f t="shared" si="20"/>
        <v>1</v>
      </c>
      <c r="S45" s="11"/>
      <c r="T45" s="11"/>
      <c r="U45" s="11"/>
      <c r="V45" s="11"/>
      <c r="W45" s="11"/>
      <c r="X45" s="11"/>
      <c r="Y45" s="11"/>
      <c r="Z45" s="11"/>
    </row>
    <row r="46">
      <c r="A46" s="29" t="s">
        <v>821</v>
      </c>
      <c r="B46" s="24"/>
      <c r="C46" s="24"/>
      <c r="D46" s="24"/>
      <c r="E46" s="26">
        <f t="shared" si="16"/>
        <v>0</v>
      </c>
      <c r="F46" s="24"/>
      <c r="G46" s="24"/>
      <c r="H46" s="23" t="s">
        <v>108</v>
      </c>
      <c r="I46" s="26">
        <f t="shared" si="17"/>
        <v>1</v>
      </c>
      <c r="J46" s="24"/>
      <c r="K46" s="24"/>
      <c r="L46" s="23" t="s">
        <v>822</v>
      </c>
      <c r="M46" s="26">
        <f t="shared" si="18"/>
        <v>1</v>
      </c>
      <c r="N46" s="24"/>
      <c r="O46" s="24"/>
      <c r="P46" s="23" t="s">
        <v>87</v>
      </c>
      <c r="Q46" s="26">
        <f t="shared" si="19"/>
        <v>1</v>
      </c>
      <c r="R46" s="28">
        <f t="shared" si="20"/>
        <v>3</v>
      </c>
      <c r="S46" s="11"/>
      <c r="T46" s="11"/>
      <c r="U46" s="11"/>
      <c r="V46" s="11"/>
      <c r="W46" s="11"/>
      <c r="X46" s="11"/>
      <c r="Y46" s="11"/>
      <c r="Z46" s="11"/>
    </row>
    <row r="47">
      <c r="A47" s="29" t="s">
        <v>823</v>
      </c>
      <c r="B47" s="24"/>
      <c r="C47" s="24"/>
      <c r="D47" s="24"/>
      <c r="E47" s="26">
        <f t="shared" si="16"/>
        <v>0</v>
      </c>
      <c r="F47" s="24"/>
      <c r="G47" s="24"/>
      <c r="H47" s="24"/>
      <c r="I47" s="26">
        <f t="shared" si="17"/>
        <v>0</v>
      </c>
      <c r="J47" s="24"/>
      <c r="K47" s="24"/>
      <c r="L47" s="23" t="s">
        <v>824</v>
      </c>
      <c r="M47" s="26">
        <f t="shared" si="18"/>
        <v>1</v>
      </c>
      <c r="N47" s="24"/>
      <c r="O47" s="24"/>
      <c r="P47" s="24"/>
      <c r="Q47" s="26">
        <f t="shared" si="19"/>
        <v>0</v>
      </c>
      <c r="R47" s="28">
        <f t="shared" si="20"/>
        <v>1</v>
      </c>
      <c r="S47" s="11"/>
      <c r="T47" s="11"/>
      <c r="U47" s="11"/>
      <c r="V47" s="11"/>
      <c r="W47" s="11"/>
      <c r="X47" s="11"/>
      <c r="Y47" s="11"/>
      <c r="Z47" s="11"/>
    </row>
    <row r="48">
      <c r="A48" s="22" t="s">
        <v>825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/>
      <c r="S48" s="11"/>
      <c r="T48" s="11"/>
      <c r="U48" s="11"/>
      <c r="V48" s="11"/>
      <c r="W48" s="11"/>
      <c r="X48" s="11"/>
      <c r="Y48" s="11"/>
      <c r="Z48" s="11"/>
    </row>
    <row r="49">
      <c r="A49" s="29" t="s">
        <v>777</v>
      </c>
      <c r="B49" s="24"/>
      <c r="C49" s="24"/>
      <c r="D49" s="25" t="s">
        <v>800</v>
      </c>
      <c r="E49" s="26">
        <v>1.0</v>
      </c>
      <c r="F49" s="24"/>
      <c r="G49" s="24"/>
      <c r="H49" s="25" t="s">
        <v>801</v>
      </c>
      <c r="I49" s="26">
        <v>1.0</v>
      </c>
      <c r="J49" s="24"/>
      <c r="K49" s="24"/>
      <c r="L49" s="32" t="s">
        <v>802</v>
      </c>
      <c r="M49" s="26">
        <v>1.0</v>
      </c>
      <c r="N49" s="24"/>
      <c r="O49" s="24"/>
      <c r="P49" s="32" t="s">
        <v>803</v>
      </c>
      <c r="Q49" s="26">
        <f t="shared" ref="Q49:Q58" si="21">IF(P49&lt;&gt;0,1,0)+IF(O49&lt;&gt;0,1,0)+IF(N49&lt;&gt;0,1,0)</f>
        <v>1</v>
      </c>
      <c r="R49" s="28">
        <f t="shared" ref="R49:R58" si="22">SUM(Q49,M49,I49,E49)</f>
        <v>4</v>
      </c>
      <c r="S49" s="11"/>
      <c r="T49" s="11"/>
      <c r="U49" s="11"/>
      <c r="V49" s="11"/>
      <c r="W49" s="11"/>
      <c r="X49" s="11"/>
      <c r="Y49" s="11"/>
      <c r="Z49" s="11"/>
    </row>
    <row r="50">
      <c r="A50" s="29" t="s">
        <v>804</v>
      </c>
      <c r="B50" s="24"/>
      <c r="C50" s="24"/>
      <c r="D50" s="105" t="s">
        <v>805</v>
      </c>
      <c r="E50" s="26">
        <v>1.0</v>
      </c>
      <c r="F50" s="24"/>
      <c r="G50" s="24"/>
      <c r="H50" s="23" t="s">
        <v>806</v>
      </c>
      <c r="I50" s="26">
        <v>1.0</v>
      </c>
      <c r="J50" s="24"/>
      <c r="K50" s="24"/>
      <c r="L50" s="23" t="s">
        <v>807</v>
      </c>
      <c r="M50" s="26">
        <v>1.0</v>
      </c>
      <c r="N50" s="24"/>
      <c r="O50" s="24"/>
      <c r="P50" s="32" t="s">
        <v>808</v>
      </c>
      <c r="Q50" s="26">
        <f t="shared" si="21"/>
        <v>1</v>
      </c>
      <c r="R50" s="28">
        <f t="shared" si="22"/>
        <v>4</v>
      </c>
      <c r="S50" s="11"/>
      <c r="T50" s="11"/>
      <c r="U50" s="11"/>
      <c r="V50" s="11"/>
      <c r="W50" s="11"/>
      <c r="X50" s="11"/>
      <c r="Y50" s="11"/>
      <c r="Z50" s="11"/>
    </row>
    <row r="51">
      <c r="A51" s="104" t="s">
        <v>780</v>
      </c>
      <c r="B51" s="30"/>
      <c r="C51" s="30"/>
      <c r="D51" s="25" t="s">
        <v>809</v>
      </c>
      <c r="E51" s="26">
        <v>1.0</v>
      </c>
      <c r="F51" s="30"/>
      <c r="G51" s="30"/>
      <c r="H51" s="25"/>
      <c r="I51" s="26">
        <v>0.0</v>
      </c>
      <c r="J51" s="30"/>
      <c r="K51" s="30"/>
      <c r="L51" s="33" t="s">
        <v>810</v>
      </c>
      <c r="M51" s="26">
        <v>1.0</v>
      </c>
      <c r="N51" s="30"/>
      <c r="O51" s="30"/>
      <c r="P51" s="32" t="s">
        <v>811</v>
      </c>
      <c r="Q51" s="26">
        <f t="shared" si="21"/>
        <v>1</v>
      </c>
      <c r="R51" s="28">
        <f t="shared" si="22"/>
        <v>3</v>
      </c>
      <c r="S51" s="11"/>
      <c r="T51" s="11"/>
      <c r="U51" s="11"/>
      <c r="V51" s="11"/>
      <c r="W51" s="11"/>
      <c r="X51" s="11"/>
      <c r="Y51" s="11"/>
      <c r="Z51" s="11"/>
    </row>
    <row r="52">
      <c r="A52" s="29" t="s">
        <v>826</v>
      </c>
      <c r="B52" s="24"/>
      <c r="C52" s="24"/>
      <c r="D52" s="25"/>
      <c r="E52" s="26">
        <v>0.0</v>
      </c>
      <c r="F52" s="24"/>
      <c r="G52" s="24"/>
      <c r="H52" s="25"/>
      <c r="I52" s="26">
        <v>0.0</v>
      </c>
      <c r="J52" s="24"/>
      <c r="K52" s="24"/>
      <c r="L52" s="32" t="s">
        <v>439</v>
      </c>
      <c r="M52" s="26">
        <v>1.0</v>
      </c>
      <c r="N52" s="24"/>
      <c r="O52" s="24"/>
      <c r="P52" s="27"/>
      <c r="Q52" s="26">
        <f t="shared" si="21"/>
        <v>0</v>
      </c>
      <c r="R52" s="28">
        <f t="shared" si="22"/>
        <v>1</v>
      </c>
      <c r="S52" s="11"/>
      <c r="T52" s="11"/>
      <c r="U52" s="11"/>
      <c r="V52" s="11"/>
      <c r="W52" s="11"/>
      <c r="X52" s="11"/>
      <c r="Y52" s="11"/>
      <c r="Z52" s="11"/>
    </row>
    <row r="53">
      <c r="A53" s="29" t="s">
        <v>827</v>
      </c>
      <c r="B53" s="24"/>
      <c r="C53" s="24"/>
      <c r="D53" s="25"/>
      <c r="E53" s="26">
        <v>0.0</v>
      </c>
      <c r="F53" s="24"/>
      <c r="G53" s="24"/>
      <c r="H53" s="25" t="s">
        <v>813</v>
      </c>
      <c r="I53" s="26">
        <v>1.0</v>
      </c>
      <c r="J53" s="24"/>
      <c r="K53" s="24"/>
      <c r="L53" s="24"/>
      <c r="M53" s="26">
        <v>0.0</v>
      </c>
      <c r="N53" s="24"/>
      <c r="O53" s="24"/>
      <c r="P53" s="32" t="s">
        <v>814</v>
      </c>
      <c r="Q53" s="26">
        <f t="shared" si="21"/>
        <v>1</v>
      </c>
      <c r="R53" s="28">
        <f t="shared" si="22"/>
        <v>2</v>
      </c>
      <c r="S53" s="11"/>
      <c r="T53" s="11"/>
      <c r="U53" s="11"/>
      <c r="V53" s="11"/>
      <c r="W53" s="11"/>
      <c r="X53" s="11"/>
      <c r="Y53" s="11"/>
      <c r="Z53" s="11"/>
    </row>
    <row r="54">
      <c r="A54" s="29" t="s">
        <v>828</v>
      </c>
      <c r="B54" s="24"/>
      <c r="C54" s="24"/>
      <c r="D54" s="24"/>
      <c r="E54" s="26">
        <v>0.0</v>
      </c>
      <c r="F54" s="24"/>
      <c r="G54" s="24"/>
      <c r="H54" s="23" t="s">
        <v>816</v>
      </c>
      <c r="I54" s="26">
        <v>1.0</v>
      </c>
      <c r="J54" s="24"/>
      <c r="K54" s="24"/>
      <c r="L54" s="24"/>
      <c r="M54" s="26">
        <v>0.0</v>
      </c>
      <c r="N54" s="24"/>
      <c r="O54" s="24"/>
      <c r="P54" s="105" t="s">
        <v>817</v>
      </c>
      <c r="Q54" s="26">
        <f t="shared" si="21"/>
        <v>1</v>
      </c>
      <c r="R54" s="28">
        <f t="shared" si="22"/>
        <v>2</v>
      </c>
      <c r="S54" s="11"/>
      <c r="T54" s="11"/>
      <c r="U54" s="11"/>
      <c r="V54" s="11"/>
      <c r="W54" s="11"/>
      <c r="X54" s="11"/>
      <c r="Y54" s="11"/>
      <c r="Z54" s="11"/>
    </row>
    <row r="55">
      <c r="A55" s="104" t="s">
        <v>815</v>
      </c>
      <c r="B55" s="30"/>
      <c r="C55" s="30"/>
      <c r="D55" s="30"/>
      <c r="E55" s="26">
        <v>0.0</v>
      </c>
      <c r="F55" s="30"/>
      <c r="G55" s="30"/>
      <c r="H55" s="30"/>
      <c r="I55" s="26">
        <v>0.0</v>
      </c>
      <c r="J55" s="30"/>
      <c r="K55" s="30"/>
      <c r="L55" s="30"/>
      <c r="M55" s="26">
        <v>0.0</v>
      </c>
      <c r="N55" s="30"/>
      <c r="O55" s="30"/>
      <c r="P55" s="33" t="s">
        <v>818</v>
      </c>
      <c r="Q55" s="26">
        <f t="shared" si="21"/>
        <v>1</v>
      </c>
      <c r="R55" s="28">
        <f t="shared" si="22"/>
        <v>1</v>
      </c>
      <c r="S55" s="11"/>
      <c r="T55" s="11"/>
      <c r="U55" s="11"/>
      <c r="V55" s="11"/>
      <c r="W55" s="11"/>
      <c r="X55" s="11"/>
      <c r="Y55" s="11"/>
      <c r="Z55" s="11"/>
    </row>
    <row r="56">
      <c r="A56" s="29" t="s">
        <v>829</v>
      </c>
      <c r="B56" s="24"/>
      <c r="C56" s="24"/>
      <c r="D56" s="24"/>
      <c r="E56" s="26">
        <v>0.0</v>
      </c>
      <c r="F56" s="24"/>
      <c r="G56" s="24"/>
      <c r="H56" s="24"/>
      <c r="I56" s="26">
        <v>0.0</v>
      </c>
      <c r="J56" s="24"/>
      <c r="K56" s="24"/>
      <c r="L56" s="23" t="s">
        <v>824</v>
      </c>
      <c r="M56" s="26">
        <v>1.0</v>
      </c>
      <c r="N56" s="24"/>
      <c r="O56" s="24"/>
      <c r="P56" s="24"/>
      <c r="Q56" s="26">
        <f t="shared" si="21"/>
        <v>0</v>
      </c>
      <c r="R56" s="28">
        <f t="shared" si="22"/>
        <v>1</v>
      </c>
      <c r="S56" s="11"/>
      <c r="T56" s="11"/>
      <c r="U56" s="11"/>
      <c r="V56" s="11"/>
      <c r="W56" s="11"/>
      <c r="X56" s="11"/>
      <c r="Y56" s="11"/>
      <c r="Z56" s="11"/>
    </row>
    <row r="57">
      <c r="A57" s="29" t="s">
        <v>784</v>
      </c>
      <c r="B57" s="24"/>
      <c r="C57" s="24"/>
      <c r="D57" s="24"/>
      <c r="E57" s="26">
        <v>0.0</v>
      </c>
      <c r="F57" s="24"/>
      <c r="G57" s="24"/>
      <c r="H57" s="24"/>
      <c r="I57" s="26">
        <v>0.0</v>
      </c>
      <c r="J57" s="24"/>
      <c r="K57" s="24"/>
      <c r="L57" s="23" t="s">
        <v>822</v>
      </c>
      <c r="M57" s="26">
        <v>1.0</v>
      </c>
      <c r="N57" s="24"/>
      <c r="O57" s="24"/>
      <c r="P57" s="23" t="s">
        <v>820</v>
      </c>
      <c r="Q57" s="26">
        <f t="shared" si="21"/>
        <v>1</v>
      </c>
      <c r="R57" s="28">
        <f t="shared" si="22"/>
        <v>2</v>
      </c>
      <c r="S57" s="11"/>
      <c r="T57" s="11"/>
      <c r="U57" s="11"/>
      <c r="V57" s="11"/>
      <c r="W57" s="11"/>
      <c r="X57" s="11"/>
      <c r="Y57" s="11"/>
      <c r="Z57" s="11"/>
    </row>
    <row r="58">
      <c r="A58" s="29" t="s">
        <v>821</v>
      </c>
      <c r="B58" s="24"/>
      <c r="C58" s="24"/>
      <c r="D58" s="24"/>
      <c r="E58" s="26">
        <v>0.0</v>
      </c>
      <c r="F58" s="24"/>
      <c r="G58" s="24"/>
      <c r="H58" s="23" t="s">
        <v>108</v>
      </c>
      <c r="I58" s="26">
        <v>1.0</v>
      </c>
      <c r="J58" s="24"/>
      <c r="K58" s="24"/>
      <c r="L58" s="23" t="s">
        <v>824</v>
      </c>
      <c r="M58" s="26">
        <v>1.0</v>
      </c>
      <c r="N58" s="24"/>
      <c r="O58" s="24"/>
      <c r="P58" s="23" t="s">
        <v>87</v>
      </c>
      <c r="Q58" s="26">
        <f t="shared" si="21"/>
        <v>1</v>
      </c>
      <c r="R58" s="28">
        <f t="shared" si="22"/>
        <v>3</v>
      </c>
      <c r="S58" s="11"/>
      <c r="T58" s="11"/>
      <c r="U58" s="11"/>
      <c r="V58" s="11"/>
      <c r="W58" s="11"/>
      <c r="X58" s="11"/>
      <c r="Y58" s="11"/>
      <c r="Z58" s="11"/>
    </row>
    <row r="59">
      <c r="A59" s="22" t="s">
        <v>830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/>
      <c r="S59" s="11"/>
      <c r="T59" s="11"/>
      <c r="U59" s="11"/>
      <c r="V59" s="11"/>
      <c r="W59" s="11"/>
      <c r="X59" s="11"/>
      <c r="Y59" s="11"/>
      <c r="Z59" s="11"/>
    </row>
    <row r="60">
      <c r="A60" s="29" t="s">
        <v>777</v>
      </c>
      <c r="B60" s="24"/>
      <c r="C60" s="24"/>
      <c r="D60" s="25" t="s">
        <v>800</v>
      </c>
      <c r="E60" s="26">
        <f t="shared" ref="E60:E69" si="23">IF(D60&lt;&gt;0,1,0)+IF(C60&lt;&gt;0,1,0)+IF(B60&lt;&gt;0,1,0)</f>
        <v>1</v>
      </c>
      <c r="F60" s="24"/>
      <c r="G60" s="24"/>
      <c r="H60" s="25" t="s">
        <v>801</v>
      </c>
      <c r="I60" s="26">
        <f t="shared" ref="I60:I69" si="24">IF(H60&lt;&gt;0,1,0)+IF(G60&lt;&gt;0,1,0)+IF(F60&lt;&gt;0,1,0)</f>
        <v>1</v>
      </c>
      <c r="J60" s="24"/>
      <c r="K60" s="24"/>
      <c r="L60" s="32" t="s">
        <v>802</v>
      </c>
      <c r="M60" s="26">
        <f t="shared" ref="M60:M69" si="25">IF(L60&lt;&gt;0,1,0)+IF(K60&lt;&gt;0,1,0)+IF(J60&lt;&gt;0,1,0)</f>
        <v>1</v>
      </c>
      <c r="N60" s="24"/>
      <c r="O60" s="24"/>
      <c r="P60" s="32" t="s">
        <v>803</v>
      </c>
      <c r="Q60" s="26">
        <f t="shared" ref="Q60:Q69" si="26">IF(P60&lt;&gt;0,1,0)+IF(O60&lt;&gt;0,1,0)+IF(N60&lt;&gt;0,1,0)</f>
        <v>1</v>
      </c>
      <c r="R60" s="28">
        <f t="shared" ref="R60:R69" si="27">SUM(Q60,M60,I60,E60)</f>
        <v>4</v>
      </c>
      <c r="S60" s="11"/>
      <c r="T60" s="11"/>
      <c r="U60" s="11"/>
      <c r="V60" s="11"/>
      <c r="W60" s="11"/>
      <c r="X60" s="11"/>
      <c r="Y60" s="11"/>
      <c r="Z60" s="11"/>
    </row>
    <row r="61">
      <c r="A61" s="29" t="s">
        <v>804</v>
      </c>
      <c r="B61" s="24"/>
      <c r="C61" s="24"/>
      <c r="D61" s="105" t="s">
        <v>805</v>
      </c>
      <c r="E61" s="26">
        <f t="shared" si="23"/>
        <v>1</v>
      </c>
      <c r="F61" s="24"/>
      <c r="G61" s="24"/>
      <c r="H61" s="23" t="s">
        <v>806</v>
      </c>
      <c r="I61" s="26">
        <f t="shared" si="24"/>
        <v>1</v>
      </c>
      <c r="J61" s="24"/>
      <c r="K61" s="24"/>
      <c r="L61" s="23" t="s">
        <v>807</v>
      </c>
      <c r="M61" s="26">
        <f t="shared" si="25"/>
        <v>1</v>
      </c>
      <c r="N61" s="24"/>
      <c r="O61" s="24"/>
      <c r="P61" s="32" t="s">
        <v>808</v>
      </c>
      <c r="Q61" s="26">
        <f t="shared" si="26"/>
        <v>1</v>
      </c>
      <c r="R61" s="28">
        <f t="shared" si="27"/>
        <v>4</v>
      </c>
      <c r="S61" s="11"/>
      <c r="T61" s="11"/>
      <c r="U61" s="11"/>
      <c r="V61" s="11"/>
      <c r="W61" s="11"/>
      <c r="X61" s="11"/>
      <c r="Y61" s="11"/>
      <c r="Z61" s="11"/>
    </row>
    <row r="62">
      <c r="A62" s="104" t="s">
        <v>780</v>
      </c>
      <c r="B62" s="30"/>
      <c r="C62" s="30"/>
      <c r="D62" s="25" t="s">
        <v>809</v>
      </c>
      <c r="E62" s="26">
        <f t="shared" si="23"/>
        <v>1</v>
      </c>
      <c r="F62" s="30"/>
      <c r="G62" s="30"/>
      <c r="H62" s="25"/>
      <c r="I62" s="26">
        <f t="shared" si="24"/>
        <v>0</v>
      </c>
      <c r="J62" s="30"/>
      <c r="K62" s="30"/>
      <c r="L62" s="33" t="s">
        <v>810</v>
      </c>
      <c r="M62" s="26">
        <f t="shared" si="25"/>
        <v>1</v>
      </c>
      <c r="N62" s="30"/>
      <c r="O62" s="30"/>
      <c r="P62" s="32" t="s">
        <v>811</v>
      </c>
      <c r="Q62" s="26">
        <f t="shared" si="26"/>
        <v>1</v>
      </c>
      <c r="R62" s="28">
        <f t="shared" si="27"/>
        <v>3</v>
      </c>
      <c r="S62" s="11"/>
      <c r="T62" s="11"/>
      <c r="U62" s="11"/>
      <c r="V62" s="11"/>
      <c r="W62" s="11"/>
      <c r="X62" s="11"/>
      <c r="Y62" s="11"/>
      <c r="Z62" s="11"/>
    </row>
    <row r="63">
      <c r="A63" s="29" t="s">
        <v>826</v>
      </c>
      <c r="B63" s="24"/>
      <c r="C63" s="24"/>
      <c r="D63" s="25"/>
      <c r="E63" s="26">
        <f t="shared" si="23"/>
        <v>0</v>
      </c>
      <c r="F63" s="24"/>
      <c r="G63" s="24"/>
      <c r="H63" s="25"/>
      <c r="I63" s="26">
        <f t="shared" si="24"/>
        <v>0</v>
      </c>
      <c r="J63" s="24"/>
      <c r="K63" s="24"/>
      <c r="L63" s="32" t="s">
        <v>439</v>
      </c>
      <c r="M63" s="26">
        <f t="shared" si="25"/>
        <v>1</v>
      </c>
      <c r="N63" s="24"/>
      <c r="O63" s="24"/>
      <c r="P63" s="27"/>
      <c r="Q63" s="26">
        <f t="shared" si="26"/>
        <v>0</v>
      </c>
      <c r="R63" s="28">
        <f t="shared" si="27"/>
        <v>1</v>
      </c>
      <c r="S63" s="11"/>
      <c r="T63" s="11"/>
      <c r="U63" s="11"/>
      <c r="V63" s="11"/>
      <c r="W63" s="11"/>
      <c r="X63" s="11"/>
      <c r="Y63" s="11"/>
      <c r="Z63" s="11"/>
    </row>
    <row r="64">
      <c r="A64" s="29" t="s">
        <v>827</v>
      </c>
      <c r="B64" s="24"/>
      <c r="C64" s="24"/>
      <c r="D64" s="25"/>
      <c r="E64" s="26">
        <f t="shared" si="23"/>
        <v>0</v>
      </c>
      <c r="F64" s="24"/>
      <c r="G64" s="24"/>
      <c r="H64" s="25" t="s">
        <v>813</v>
      </c>
      <c r="I64" s="26">
        <f t="shared" si="24"/>
        <v>1</v>
      </c>
      <c r="J64" s="24"/>
      <c r="K64" s="24"/>
      <c r="L64" s="24"/>
      <c r="M64" s="26">
        <f t="shared" si="25"/>
        <v>0</v>
      </c>
      <c r="N64" s="24"/>
      <c r="O64" s="24"/>
      <c r="P64" s="32" t="s">
        <v>814</v>
      </c>
      <c r="Q64" s="26">
        <f t="shared" si="26"/>
        <v>1</v>
      </c>
      <c r="R64" s="28">
        <f t="shared" si="27"/>
        <v>2</v>
      </c>
      <c r="S64" s="11"/>
      <c r="T64" s="11"/>
      <c r="U64" s="11"/>
      <c r="V64" s="11"/>
      <c r="W64" s="11"/>
      <c r="X64" s="11"/>
      <c r="Y64" s="11"/>
      <c r="Z64" s="11"/>
    </row>
    <row r="65">
      <c r="A65" s="29" t="s">
        <v>828</v>
      </c>
      <c r="B65" s="24"/>
      <c r="C65" s="24"/>
      <c r="D65" s="24"/>
      <c r="E65" s="26">
        <f t="shared" si="23"/>
        <v>0</v>
      </c>
      <c r="F65" s="24"/>
      <c r="G65" s="24"/>
      <c r="H65" s="23" t="s">
        <v>816</v>
      </c>
      <c r="I65" s="26">
        <f t="shared" si="24"/>
        <v>1</v>
      </c>
      <c r="J65" s="24"/>
      <c r="K65" s="24"/>
      <c r="L65" s="24"/>
      <c r="M65" s="26">
        <f t="shared" si="25"/>
        <v>0</v>
      </c>
      <c r="N65" s="24"/>
      <c r="O65" s="24"/>
      <c r="P65" s="105" t="s">
        <v>817</v>
      </c>
      <c r="Q65" s="26">
        <f t="shared" si="26"/>
        <v>1</v>
      </c>
      <c r="R65" s="28">
        <f t="shared" si="27"/>
        <v>2</v>
      </c>
      <c r="S65" s="11"/>
      <c r="T65" s="11"/>
      <c r="U65" s="11"/>
      <c r="V65" s="11"/>
      <c r="W65" s="11"/>
      <c r="X65" s="11"/>
      <c r="Y65" s="11"/>
      <c r="Z65" s="11"/>
    </row>
    <row r="66">
      <c r="A66" s="104" t="s">
        <v>815</v>
      </c>
      <c r="B66" s="30"/>
      <c r="C66" s="30"/>
      <c r="D66" s="30"/>
      <c r="E66" s="26">
        <f t="shared" si="23"/>
        <v>0</v>
      </c>
      <c r="F66" s="30"/>
      <c r="G66" s="30"/>
      <c r="H66" s="30"/>
      <c r="I66" s="26">
        <f t="shared" si="24"/>
        <v>0</v>
      </c>
      <c r="J66" s="30"/>
      <c r="K66" s="30"/>
      <c r="L66" s="30"/>
      <c r="M66" s="26">
        <f t="shared" si="25"/>
        <v>0</v>
      </c>
      <c r="N66" s="30"/>
      <c r="O66" s="30"/>
      <c r="P66" s="33" t="s">
        <v>818</v>
      </c>
      <c r="Q66" s="26">
        <f t="shared" si="26"/>
        <v>1</v>
      </c>
      <c r="R66" s="28">
        <f t="shared" si="27"/>
        <v>1</v>
      </c>
      <c r="S66" s="11"/>
      <c r="T66" s="11"/>
      <c r="U66" s="11"/>
      <c r="V66" s="11"/>
      <c r="W66" s="11"/>
      <c r="X66" s="11"/>
      <c r="Y66" s="11"/>
      <c r="Z66" s="11"/>
    </row>
    <row r="67">
      <c r="A67" s="29" t="s">
        <v>829</v>
      </c>
      <c r="B67" s="24"/>
      <c r="C67" s="24"/>
      <c r="D67" s="24"/>
      <c r="E67" s="26">
        <f t="shared" si="23"/>
        <v>0</v>
      </c>
      <c r="F67" s="24"/>
      <c r="G67" s="24"/>
      <c r="H67" s="24"/>
      <c r="I67" s="26">
        <f t="shared" si="24"/>
        <v>0</v>
      </c>
      <c r="J67" s="24"/>
      <c r="K67" s="24"/>
      <c r="L67" s="23" t="s">
        <v>824</v>
      </c>
      <c r="M67" s="26">
        <f t="shared" si="25"/>
        <v>1</v>
      </c>
      <c r="N67" s="24"/>
      <c r="O67" s="24"/>
      <c r="P67" s="24"/>
      <c r="Q67" s="26">
        <f t="shared" si="26"/>
        <v>0</v>
      </c>
      <c r="R67" s="28">
        <f t="shared" si="27"/>
        <v>1</v>
      </c>
      <c r="S67" s="11"/>
      <c r="T67" s="11"/>
      <c r="U67" s="11"/>
      <c r="V67" s="11"/>
      <c r="W67" s="11"/>
      <c r="X67" s="11"/>
      <c r="Y67" s="11"/>
      <c r="Z67" s="11"/>
    </row>
    <row r="68">
      <c r="A68" s="29" t="s">
        <v>784</v>
      </c>
      <c r="B68" s="24"/>
      <c r="C68" s="24"/>
      <c r="D68" s="24"/>
      <c r="E68" s="26">
        <f t="shared" si="23"/>
        <v>0</v>
      </c>
      <c r="F68" s="24"/>
      <c r="G68" s="24"/>
      <c r="H68" s="24"/>
      <c r="I68" s="26">
        <f t="shared" si="24"/>
        <v>0</v>
      </c>
      <c r="J68" s="24"/>
      <c r="K68" s="24"/>
      <c r="L68" s="23" t="s">
        <v>822</v>
      </c>
      <c r="M68" s="26">
        <f t="shared" si="25"/>
        <v>1</v>
      </c>
      <c r="N68" s="24"/>
      <c r="O68" s="24"/>
      <c r="P68" s="23" t="s">
        <v>820</v>
      </c>
      <c r="Q68" s="26">
        <f t="shared" si="26"/>
        <v>1</v>
      </c>
      <c r="R68" s="28">
        <f t="shared" si="27"/>
        <v>2</v>
      </c>
      <c r="S68" s="11"/>
      <c r="T68" s="11"/>
      <c r="U68" s="11"/>
      <c r="V68" s="11"/>
      <c r="W68" s="11"/>
      <c r="X68" s="11"/>
      <c r="Y68" s="11"/>
      <c r="Z68" s="11"/>
    </row>
    <row r="69">
      <c r="A69" s="29" t="s">
        <v>821</v>
      </c>
      <c r="B69" s="24"/>
      <c r="C69" s="24"/>
      <c r="D69" s="24"/>
      <c r="E69" s="26">
        <f t="shared" si="23"/>
        <v>0</v>
      </c>
      <c r="F69" s="24"/>
      <c r="G69" s="24"/>
      <c r="H69" s="23" t="s">
        <v>108</v>
      </c>
      <c r="I69" s="26">
        <f t="shared" si="24"/>
        <v>1</v>
      </c>
      <c r="J69" s="24"/>
      <c r="K69" s="24"/>
      <c r="L69" s="23" t="s">
        <v>824</v>
      </c>
      <c r="M69" s="26">
        <f t="shared" si="25"/>
        <v>1</v>
      </c>
      <c r="N69" s="24"/>
      <c r="O69" s="24"/>
      <c r="P69" s="23" t="s">
        <v>87</v>
      </c>
      <c r="Q69" s="26">
        <f t="shared" si="26"/>
        <v>1</v>
      </c>
      <c r="R69" s="28">
        <f t="shared" si="27"/>
        <v>3</v>
      </c>
      <c r="S69" s="11"/>
      <c r="T69" s="11"/>
      <c r="U69" s="11"/>
      <c r="V69" s="11"/>
      <c r="W69" s="11"/>
      <c r="X69" s="11"/>
      <c r="Y69" s="11"/>
      <c r="Z69" s="11"/>
    </row>
    <row r="7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</sheetData>
  <mergeCells count="11">
    <mergeCell ref="A26:R26"/>
    <mergeCell ref="A37:R37"/>
    <mergeCell ref="A48:R48"/>
    <mergeCell ref="A59:R59"/>
    <mergeCell ref="A1:S1"/>
    <mergeCell ref="B2:E2"/>
    <mergeCell ref="F2:I2"/>
    <mergeCell ref="J2:M2"/>
    <mergeCell ref="N2:Q2"/>
    <mergeCell ref="A4:R4"/>
    <mergeCell ref="A15:R1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8.0"/>
    <col customWidth="1" min="3" max="3" width="7.57"/>
    <col customWidth="1" min="4" max="4" width="13.29"/>
    <col customWidth="1" min="5" max="5" width="4.43"/>
    <col customWidth="1" min="6" max="6" width="7.57"/>
    <col customWidth="1" min="7" max="7" width="7.43"/>
    <col customWidth="1" min="8" max="8" width="11.86"/>
    <col customWidth="1" min="9" max="9" width="4.0"/>
    <col customWidth="1" min="10" max="10" width="7.57"/>
    <col customWidth="1" min="11" max="11" width="7.14"/>
    <col customWidth="1" min="12" max="12" width="11.86"/>
    <col customWidth="1" min="13" max="13" width="4.14"/>
    <col customWidth="1" min="14" max="14" width="7.29"/>
    <col customWidth="1" min="15" max="15" width="8.0"/>
    <col customWidth="1" min="16" max="16" width="14.86"/>
    <col customWidth="1" min="17" max="17" width="4.86"/>
    <col customWidth="1" min="18" max="18" width="6.86"/>
    <col customWidth="1" min="19" max="19" width="7.29"/>
    <col customWidth="1" min="20" max="20" width="16.43"/>
    <col customWidth="1" min="21" max="21" width="6.86"/>
    <col customWidth="1" min="22" max="22" width="8.43"/>
    <col customWidth="1" min="23" max="23" width="7.57"/>
    <col customWidth="1" min="24" max="24" width="5.86"/>
    <col customWidth="1" min="25" max="25" width="10.71"/>
  </cols>
  <sheetData>
    <row r="1">
      <c r="A1" s="106" t="s">
        <v>831</v>
      </c>
    </row>
    <row r="2">
      <c r="A2" s="12" t="s">
        <v>832</v>
      </c>
      <c r="B2" s="13" t="s">
        <v>833</v>
      </c>
      <c r="C2" s="14"/>
      <c r="D2" s="14"/>
      <c r="E2" s="15"/>
      <c r="F2" s="13" t="s">
        <v>834</v>
      </c>
      <c r="G2" s="14"/>
      <c r="H2" s="14"/>
      <c r="I2" s="15"/>
      <c r="J2" s="13" t="s">
        <v>835</v>
      </c>
      <c r="K2" s="14"/>
      <c r="L2" s="14"/>
      <c r="M2" s="15"/>
      <c r="N2" s="13" t="s">
        <v>836</v>
      </c>
      <c r="O2" s="14"/>
      <c r="P2" s="14"/>
      <c r="Q2" s="15"/>
      <c r="R2" s="36" t="s">
        <v>837</v>
      </c>
      <c r="S2" s="14"/>
      <c r="T2" s="14"/>
      <c r="U2" s="15"/>
      <c r="V2" s="36" t="s">
        <v>838</v>
      </c>
      <c r="W2" s="14"/>
      <c r="X2" s="14"/>
      <c r="Y2" s="15"/>
      <c r="Z2" s="11"/>
    </row>
    <row r="3" ht="144.0" customHeight="1">
      <c r="A3" s="17"/>
      <c r="B3" s="18" t="s">
        <v>839</v>
      </c>
      <c r="C3" s="18" t="s">
        <v>840</v>
      </c>
      <c r="D3" s="18" t="s">
        <v>841</v>
      </c>
      <c r="E3" s="20" t="s">
        <v>842</v>
      </c>
      <c r="F3" s="18" t="s">
        <v>843</v>
      </c>
      <c r="G3" s="18" t="s">
        <v>844</v>
      </c>
      <c r="H3" s="18" t="s">
        <v>845</v>
      </c>
      <c r="I3" s="20" t="s">
        <v>846</v>
      </c>
      <c r="J3" s="18" t="s">
        <v>847</v>
      </c>
      <c r="K3" s="18" t="s">
        <v>848</v>
      </c>
      <c r="L3" s="18" t="s">
        <v>849</v>
      </c>
      <c r="M3" s="20" t="s">
        <v>850</v>
      </c>
      <c r="N3" s="18" t="s">
        <v>851</v>
      </c>
      <c r="O3" s="18" t="s">
        <v>852</v>
      </c>
      <c r="P3" s="18" t="s">
        <v>853</v>
      </c>
      <c r="Q3" s="20" t="s">
        <v>854</v>
      </c>
      <c r="R3" s="18" t="s">
        <v>855</v>
      </c>
      <c r="S3" s="18" t="s">
        <v>856</v>
      </c>
      <c r="T3" s="18" t="s">
        <v>857</v>
      </c>
      <c r="U3" s="20" t="s">
        <v>858</v>
      </c>
      <c r="V3" s="21" t="s">
        <v>859</v>
      </c>
      <c r="W3" s="21" t="s">
        <v>860</v>
      </c>
      <c r="X3" s="21" t="s">
        <v>861</v>
      </c>
      <c r="Y3" s="37" t="s">
        <v>862</v>
      </c>
      <c r="Z3" s="11"/>
    </row>
    <row r="4">
      <c r="A4" s="22" t="s">
        <v>776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1"/>
    </row>
    <row r="5">
      <c r="A5" s="29" t="s">
        <v>777</v>
      </c>
      <c r="B5" s="24"/>
      <c r="C5" s="24"/>
      <c r="D5" s="39"/>
      <c r="E5" s="26">
        <f t="shared" ref="E5:E14" si="1">IF(D5&lt;&gt;0,1,0)+IF(C5&lt;&gt;0,1,0)+IF(B5&lt;&gt;0,1,0)</f>
        <v>0</v>
      </c>
      <c r="F5" s="24"/>
      <c r="G5" s="24"/>
      <c r="H5" s="24"/>
      <c r="I5" s="26">
        <f t="shared" ref="I5:I14" si="2">IF(H5&lt;&gt;0,1,0)+IF(G5&lt;&gt;0,1,0)+IF(F5&lt;&gt;0,1,0)</f>
        <v>0</v>
      </c>
      <c r="J5" s="24"/>
      <c r="K5" s="24"/>
      <c r="L5" s="24"/>
      <c r="M5" s="26">
        <f t="shared" ref="M5:M14" si="3">IF(L5&lt;&gt;0,1,0)+IF(K5&lt;&gt;0,1,0)+IF(J5&lt;&gt;0,1,0)</f>
        <v>0</v>
      </c>
      <c r="N5" s="24"/>
      <c r="O5" s="23"/>
      <c r="P5" s="23" t="s">
        <v>863</v>
      </c>
      <c r="Q5" s="26">
        <f t="shared" ref="Q5:Q14" si="4">IF(P5&lt;&gt;0,1,0)+IF(O5&lt;&gt;0,1,0)+IF(N5&lt;&gt;0,1,0)</f>
        <v>1</v>
      </c>
      <c r="R5" s="24"/>
      <c r="S5" s="24"/>
      <c r="T5" s="45" t="s">
        <v>864</v>
      </c>
      <c r="U5" s="26">
        <f t="shared" ref="U5:U14" si="5">IF(T5&lt;&gt;0,1,0)+IF(S5&lt;&gt;0,1,0)+IF(R5&lt;&gt;0,1,0)</f>
        <v>1</v>
      </c>
      <c r="V5" s="41">
        <f t="shared" ref="V5:V14" si="6">SUM(U5,Q5,M5,I5,E5)</f>
        <v>2</v>
      </c>
      <c r="W5" s="41">
        <f>V5+'АООП 1 полугодие'!R5</f>
        <v>2</v>
      </c>
      <c r="X5" s="44">
        <v>102.0</v>
      </c>
      <c r="Y5" s="41">
        <f t="shared" ref="Y5:Y14" si="7">100*W5/X5</f>
        <v>1.960784314</v>
      </c>
      <c r="Z5" s="11"/>
    </row>
    <row r="6">
      <c r="A6" s="29" t="s">
        <v>778</v>
      </c>
      <c r="B6" s="24"/>
      <c r="C6" s="24"/>
      <c r="D6" s="23"/>
      <c r="E6" s="26">
        <f t="shared" si="1"/>
        <v>0</v>
      </c>
      <c r="F6" s="24"/>
      <c r="G6" s="24"/>
      <c r="H6" s="24"/>
      <c r="I6" s="26">
        <f t="shared" si="2"/>
        <v>0</v>
      </c>
      <c r="J6" s="24"/>
      <c r="K6" s="24"/>
      <c r="L6" s="24"/>
      <c r="M6" s="26">
        <f t="shared" si="3"/>
        <v>0</v>
      </c>
      <c r="N6" s="24"/>
      <c r="O6" s="23"/>
      <c r="P6" s="24"/>
      <c r="Q6" s="26">
        <f t="shared" si="4"/>
        <v>0</v>
      </c>
      <c r="R6" s="24"/>
      <c r="S6" s="24"/>
      <c r="T6" s="47" t="s">
        <v>865</v>
      </c>
      <c r="U6" s="26">
        <f t="shared" si="5"/>
        <v>1</v>
      </c>
      <c r="V6" s="41">
        <f t="shared" si="6"/>
        <v>1</v>
      </c>
      <c r="W6" s="41">
        <f>V6+'АООП 1 полугодие'!R6</f>
        <v>1</v>
      </c>
      <c r="X6" s="44">
        <v>136.0</v>
      </c>
      <c r="Y6" s="41">
        <f t="shared" si="7"/>
        <v>0.7352941176</v>
      </c>
      <c r="Z6" s="11"/>
    </row>
    <row r="7">
      <c r="A7" s="29" t="s">
        <v>779</v>
      </c>
      <c r="B7" s="24"/>
      <c r="C7" s="24"/>
      <c r="D7" s="23"/>
      <c r="E7" s="26">
        <f t="shared" si="1"/>
        <v>0</v>
      </c>
      <c r="F7" s="24"/>
      <c r="G7" s="24"/>
      <c r="H7" s="24"/>
      <c r="I7" s="26">
        <f t="shared" si="2"/>
        <v>0</v>
      </c>
      <c r="J7" s="24"/>
      <c r="K7" s="24"/>
      <c r="L7" s="24"/>
      <c r="M7" s="26">
        <f t="shared" si="3"/>
        <v>0</v>
      </c>
      <c r="N7" s="24"/>
      <c r="O7" s="23"/>
      <c r="P7" s="24"/>
      <c r="Q7" s="26">
        <f t="shared" si="4"/>
        <v>0</v>
      </c>
      <c r="R7" s="24"/>
      <c r="S7" s="24"/>
      <c r="T7" s="48" t="s">
        <v>866</v>
      </c>
      <c r="U7" s="26">
        <f t="shared" si="5"/>
        <v>1</v>
      </c>
      <c r="V7" s="41">
        <f t="shared" si="6"/>
        <v>1</v>
      </c>
      <c r="W7" s="41">
        <f>V7+'АООП 1 полугодие'!R7</f>
        <v>1</v>
      </c>
      <c r="X7" s="44">
        <v>68.0</v>
      </c>
      <c r="Y7" s="41">
        <f t="shared" si="7"/>
        <v>1.470588235</v>
      </c>
      <c r="Z7" s="11"/>
    </row>
    <row r="8">
      <c r="A8" s="29" t="s">
        <v>780</v>
      </c>
      <c r="B8" s="24"/>
      <c r="C8" s="24"/>
      <c r="D8" s="24"/>
      <c r="E8" s="26">
        <f t="shared" si="1"/>
        <v>0</v>
      </c>
      <c r="F8" s="24"/>
      <c r="G8" s="24"/>
      <c r="H8" s="23" t="s">
        <v>867</v>
      </c>
      <c r="I8" s="26">
        <f t="shared" si="2"/>
        <v>1</v>
      </c>
      <c r="J8" s="24"/>
      <c r="K8" s="24"/>
      <c r="L8" s="23" t="s">
        <v>868</v>
      </c>
      <c r="M8" s="26">
        <f t="shared" si="3"/>
        <v>1</v>
      </c>
      <c r="N8" s="24"/>
      <c r="O8" s="24"/>
      <c r="P8" s="23" t="s">
        <v>869</v>
      </c>
      <c r="Q8" s="26">
        <f t="shared" si="4"/>
        <v>1</v>
      </c>
      <c r="R8" s="24"/>
      <c r="S8" s="24"/>
      <c r="T8" s="48" t="s">
        <v>870</v>
      </c>
      <c r="U8" s="26">
        <f t="shared" si="5"/>
        <v>1</v>
      </c>
      <c r="V8" s="41">
        <f t="shared" si="6"/>
        <v>4</v>
      </c>
      <c r="W8" s="41">
        <f>V8+'АООП 1 полугодие'!R8</f>
        <v>4</v>
      </c>
      <c r="X8" s="44">
        <v>136.0</v>
      </c>
      <c r="Y8" s="41">
        <f t="shared" si="7"/>
        <v>2.941176471</v>
      </c>
      <c r="Z8" s="11"/>
    </row>
    <row r="9">
      <c r="A9" s="29" t="s">
        <v>781</v>
      </c>
      <c r="B9" s="24"/>
      <c r="C9" s="24"/>
      <c r="D9" s="24"/>
      <c r="E9" s="26">
        <f t="shared" si="1"/>
        <v>0</v>
      </c>
      <c r="F9" s="24"/>
      <c r="G9" s="24"/>
      <c r="H9" s="24"/>
      <c r="I9" s="26">
        <f t="shared" si="2"/>
        <v>0</v>
      </c>
      <c r="J9" s="24"/>
      <c r="K9" s="24"/>
      <c r="L9" s="24"/>
      <c r="M9" s="26">
        <f t="shared" si="3"/>
        <v>0</v>
      </c>
      <c r="N9" s="24"/>
      <c r="O9" s="24"/>
      <c r="P9" s="23" t="s">
        <v>871</v>
      </c>
      <c r="Q9" s="26">
        <f t="shared" si="4"/>
        <v>1</v>
      </c>
      <c r="R9" s="24"/>
      <c r="S9" s="24"/>
      <c r="T9" s="107"/>
      <c r="U9" s="26">
        <f t="shared" si="5"/>
        <v>0</v>
      </c>
      <c r="V9" s="41">
        <f t="shared" si="6"/>
        <v>1</v>
      </c>
      <c r="W9" s="41">
        <f>V9+'АООП 1 полугодие'!R9</f>
        <v>1</v>
      </c>
      <c r="X9" s="44">
        <v>34.0</v>
      </c>
      <c r="Y9" s="41">
        <f t="shared" si="7"/>
        <v>2.941176471</v>
      </c>
      <c r="Z9" s="11"/>
    </row>
    <row r="10">
      <c r="A10" s="104" t="s">
        <v>782</v>
      </c>
      <c r="B10" s="30"/>
      <c r="C10" s="30"/>
      <c r="D10" s="30"/>
      <c r="E10" s="26">
        <f t="shared" si="1"/>
        <v>0</v>
      </c>
      <c r="F10" s="30"/>
      <c r="G10" s="30"/>
      <c r="H10" s="30"/>
      <c r="I10" s="26">
        <f t="shared" si="2"/>
        <v>0</v>
      </c>
      <c r="J10" s="30"/>
      <c r="K10" s="30"/>
      <c r="L10" s="30"/>
      <c r="M10" s="26">
        <f t="shared" si="3"/>
        <v>0</v>
      </c>
      <c r="N10" s="30"/>
      <c r="O10" s="30"/>
      <c r="P10" s="33" t="s">
        <v>872</v>
      </c>
      <c r="Q10" s="26">
        <f t="shared" si="4"/>
        <v>1</v>
      </c>
      <c r="R10" s="30"/>
      <c r="S10" s="30"/>
      <c r="T10" s="107"/>
      <c r="U10" s="26">
        <f t="shared" si="5"/>
        <v>0</v>
      </c>
      <c r="V10" s="41">
        <f t="shared" si="6"/>
        <v>1</v>
      </c>
      <c r="W10" s="41">
        <f>V10+'АООП 1 полугодие'!R10</f>
        <v>1</v>
      </c>
      <c r="X10" s="44">
        <v>34.0</v>
      </c>
      <c r="Y10" s="41">
        <f t="shared" si="7"/>
        <v>2.941176471</v>
      </c>
      <c r="Z10" s="11"/>
    </row>
    <row r="11">
      <c r="A11" s="29" t="s">
        <v>783</v>
      </c>
      <c r="B11" s="24"/>
      <c r="C11" s="24"/>
      <c r="D11" s="24"/>
      <c r="E11" s="26">
        <f t="shared" si="1"/>
        <v>0</v>
      </c>
      <c r="F11" s="24"/>
      <c r="G11" s="24"/>
      <c r="H11" s="24"/>
      <c r="I11" s="26">
        <f t="shared" si="2"/>
        <v>0</v>
      </c>
      <c r="J11" s="24"/>
      <c r="K11" s="24"/>
      <c r="L11" s="24"/>
      <c r="M11" s="26">
        <f t="shared" si="3"/>
        <v>0</v>
      </c>
      <c r="N11" s="24"/>
      <c r="O11" s="24"/>
      <c r="P11" s="24"/>
      <c r="Q11" s="26">
        <f t="shared" si="4"/>
        <v>0</v>
      </c>
      <c r="R11" s="24"/>
      <c r="S11" s="24"/>
      <c r="T11" s="49" t="s">
        <v>873</v>
      </c>
      <c r="U11" s="26">
        <f t="shared" si="5"/>
        <v>1</v>
      </c>
      <c r="V11" s="41">
        <f t="shared" si="6"/>
        <v>1</v>
      </c>
      <c r="W11" s="41">
        <f>V11+'АООП 1 полугодие'!R11</f>
        <v>1</v>
      </c>
      <c r="X11" s="44">
        <v>34.0</v>
      </c>
      <c r="Y11" s="41">
        <f t="shared" si="7"/>
        <v>2.941176471</v>
      </c>
      <c r="Z11" s="11"/>
    </row>
    <row r="12">
      <c r="A12" s="29" t="s">
        <v>784</v>
      </c>
      <c r="B12" s="24"/>
      <c r="C12" s="24"/>
      <c r="D12" s="24"/>
      <c r="E12" s="26">
        <f t="shared" si="1"/>
        <v>0</v>
      </c>
      <c r="F12" s="24"/>
      <c r="G12" s="24"/>
      <c r="H12" s="24"/>
      <c r="I12" s="26">
        <f t="shared" si="2"/>
        <v>0</v>
      </c>
      <c r="J12" s="24"/>
      <c r="K12" s="24"/>
      <c r="L12" s="24"/>
      <c r="M12" s="26">
        <f t="shared" si="3"/>
        <v>0</v>
      </c>
      <c r="N12" s="24"/>
      <c r="O12" s="24"/>
      <c r="P12" s="24"/>
      <c r="Q12" s="26">
        <f t="shared" si="4"/>
        <v>0</v>
      </c>
      <c r="R12" s="24"/>
      <c r="S12" s="24"/>
      <c r="T12" s="49" t="s">
        <v>261</v>
      </c>
      <c r="U12" s="26">
        <f t="shared" si="5"/>
        <v>1</v>
      </c>
      <c r="V12" s="41">
        <f t="shared" si="6"/>
        <v>1</v>
      </c>
      <c r="W12" s="41">
        <f>V12+'АООП 1 полугодие'!R12</f>
        <v>1</v>
      </c>
      <c r="X12" s="44">
        <v>102.0</v>
      </c>
      <c r="Y12" s="41">
        <f t="shared" si="7"/>
        <v>0.9803921569</v>
      </c>
      <c r="Z12" s="11"/>
    </row>
    <row r="13">
      <c r="A13" s="29" t="s">
        <v>785</v>
      </c>
      <c r="B13" s="24"/>
      <c r="C13" s="24"/>
      <c r="D13" s="24"/>
      <c r="E13" s="26">
        <f t="shared" si="1"/>
        <v>0</v>
      </c>
      <c r="F13" s="24"/>
      <c r="G13" s="24"/>
      <c r="H13" s="24"/>
      <c r="I13" s="26">
        <f t="shared" si="2"/>
        <v>0</v>
      </c>
      <c r="J13" s="24"/>
      <c r="K13" s="24"/>
      <c r="L13" s="24"/>
      <c r="M13" s="26">
        <f t="shared" si="3"/>
        <v>0</v>
      </c>
      <c r="N13" s="24"/>
      <c r="O13" s="24"/>
      <c r="P13" s="24"/>
      <c r="Q13" s="26">
        <f t="shared" si="4"/>
        <v>0</v>
      </c>
      <c r="R13" s="24"/>
      <c r="S13" s="24"/>
      <c r="T13" s="49" t="s">
        <v>179</v>
      </c>
      <c r="U13" s="26">
        <f t="shared" si="5"/>
        <v>1</v>
      </c>
      <c r="V13" s="41">
        <f t="shared" si="6"/>
        <v>1</v>
      </c>
      <c r="W13" s="41">
        <f>V13+'АООП 1 полугодие'!R14</f>
        <v>1</v>
      </c>
      <c r="X13" s="44">
        <v>34.0</v>
      </c>
      <c r="Y13" s="41">
        <f t="shared" si="7"/>
        <v>2.941176471</v>
      </c>
      <c r="Z13" s="11"/>
    </row>
    <row r="14">
      <c r="A14" s="29" t="s">
        <v>874</v>
      </c>
      <c r="B14" s="24"/>
      <c r="C14" s="24"/>
      <c r="D14" s="24"/>
      <c r="E14" s="26">
        <f t="shared" si="1"/>
        <v>0</v>
      </c>
      <c r="F14" s="24"/>
      <c r="G14" s="24"/>
      <c r="H14" s="24"/>
      <c r="I14" s="26">
        <f t="shared" si="2"/>
        <v>0</v>
      </c>
      <c r="J14" s="24"/>
      <c r="K14" s="24"/>
      <c r="L14" s="24"/>
      <c r="M14" s="26">
        <f t="shared" si="3"/>
        <v>0</v>
      </c>
      <c r="N14" s="24"/>
      <c r="O14" s="24"/>
      <c r="P14" s="24"/>
      <c r="Q14" s="26">
        <f t="shared" si="4"/>
        <v>0</v>
      </c>
      <c r="R14" s="24"/>
      <c r="S14" s="24"/>
      <c r="T14" s="49" t="s">
        <v>875</v>
      </c>
      <c r="U14" s="26">
        <f t="shared" si="5"/>
        <v>1</v>
      </c>
      <c r="V14" s="41">
        <f t="shared" si="6"/>
        <v>1</v>
      </c>
      <c r="W14" s="41">
        <f>V14+'АООП 1 полугодие'!R15</f>
        <v>1</v>
      </c>
      <c r="X14" s="44">
        <v>34.0</v>
      </c>
      <c r="Y14" s="41">
        <f t="shared" si="7"/>
        <v>2.941176471</v>
      </c>
      <c r="Z14" s="11"/>
    </row>
    <row r="15">
      <c r="A15" s="22" t="s">
        <v>787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1"/>
    </row>
    <row r="16">
      <c r="A16" s="29" t="s">
        <v>777</v>
      </c>
      <c r="B16" s="24"/>
      <c r="C16" s="24"/>
      <c r="D16" s="25"/>
      <c r="E16" s="26">
        <f t="shared" ref="E16:E25" si="8">IF(D16&lt;&gt;0,1,0)+IF(C16&lt;&gt;0,1,0)+IF(B16&lt;&gt;0,1,0)</f>
        <v>0</v>
      </c>
      <c r="F16" s="24"/>
      <c r="G16" s="24"/>
      <c r="H16" s="25" t="s">
        <v>876</v>
      </c>
      <c r="I16" s="26">
        <f t="shared" ref="I16:I25" si="9">IF(H16&lt;&gt;0,1,0)+IF(G16&lt;&gt;0,1,0)+IF(F16&lt;&gt;0,1,0)</f>
        <v>1</v>
      </c>
      <c r="J16" s="24"/>
      <c r="K16" s="24"/>
      <c r="L16" s="25"/>
      <c r="M16" s="26">
        <f t="shared" ref="M16:M25" si="10">IF(L16&lt;&gt;0,1,0)+IF(K16&lt;&gt;0,1,0)+IF(J16&lt;&gt;0,1,0)</f>
        <v>0</v>
      </c>
      <c r="N16" s="24"/>
      <c r="O16" s="23"/>
      <c r="P16" s="25"/>
      <c r="Q16" s="26">
        <f t="shared" ref="Q16:Q25" si="11">IF(P16&lt;&gt;0,1,0)+IF(O16&lt;&gt;0,1,0)+IF(N16&lt;&gt;0,1,0)</f>
        <v>0</v>
      </c>
      <c r="R16" s="24"/>
      <c r="S16" s="24"/>
      <c r="T16" s="45" t="s">
        <v>864</v>
      </c>
      <c r="U16" s="26">
        <f t="shared" ref="U16:U25" si="12">IF(T16&lt;&gt;0,1,0)+IF(S16&lt;&gt;0,1,0)+IF(R16&lt;&gt;0,1,0)</f>
        <v>1</v>
      </c>
      <c r="V16" s="41">
        <f t="shared" ref="V16:V25" si="13">SUM(U16,Q16,M16,I16,E16)</f>
        <v>2</v>
      </c>
      <c r="W16" s="41">
        <f>V16+'АООП 1 полугодие'!R16</f>
        <v>5</v>
      </c>
      <c r="X16" s="44">
        <v>102.0</v>
      </c>
      <c r="Y16" s="41">
        <f t="shared" ref="Y16:Y25" si="14">100*W16/X16</f>
        <v>4.901960784</v>
      </c>
      <c r="Z16" s="11"/>
    </row>
    <row r="17">
      <c r="A17" s="29" t="s">
        <v>778</v>
      </c>
      <c r="B17" s="24"/>
      <c r="C17" s="24"/>
      <c r="D17" s="23"/>
      <c r="E17" s="26">
        <f t="shared" si="8"/>
        <v>0</v>
      </c>
      <c r="F17" s="24"/>
      <c r="G17" s="24"/>
      <c r="H17" s="24"/>
      <c r="I17" s="26">
        <f t="shared" si="9"/>
        <v>0</v>
      </c>
      <c r="J17" s="24"/>
      <c r="K17" s="24"/>
      <c r="L17" s="23"/>
      <c r="M17" s="26">
        <f t="shared" si="10"/>
        <v>0</v>
      </c>
      <c r="N17" s="24"/>
      <c r="O17" s="23"/>
      <c r="P17" s="24"/>
      <c r="Q17" s="26">
        <f t="shared" si="11"/>
        <v>0</v>
      </c>
      <c r="R17" s="24"/>
      <c r="S17" s="24"/>
      <c r="T17" s="47" t="s">
        <v>865</v>
      </c>
      <c r="U17" s="26">
        <f t="shared" si="12"/>
        <v>1</v>
      </c>
      <c r="V17" s="41">
        <f t="shared" si="13"/>
        <v>1</v>
      </c>
      <c r="W17" s="41">
        <f>V17+'АООП 1 полугодие'!R17</f>
        <v>1</v>
      </c>
      <c r="X17" s="42">
        <v>136.0</v>
      </c>
      <c r="Y17" s="41">
        <f t="shared" si="14"/>
        <v>0.7352941176</v>
      </c>
      <c r="Z17" s="11"/>
    </row>
    <row r="18">
      <c r="A18" s="104" t="s">
        <v>779</v>
      </c>
      <c r="B18" s="30"/>
      <c r="C18" s="30"/>
      <c r="D18" s="30"/>
      <c r="E18" s="26">
        <f t="shared" si="8"/>
        <v>0</v>
      </c>
      <c r="F18" s="30"/>
      <c r="G18" s="30"/>
      <c r="H18" s="31"/>
      <c r="I18" s="26">
        <f t="shared" si="9"/>
        <v>0</v>
      </c>
      <c r="J18" s="30"/>
      <c r="K18" s="30"/>
      <c r="L18" s="33"/>
      <c r="M18" s="26">
        <f t="shared" si="10"/>
        <v>0</v>
      </c>
      <c r="N18" s="30"/>
      <c r="O18" s="33"/>
      <c r="P18" s="27"/>
      <c r="Q18" s="26">
        <f t="shared" si="11"/>
        <v>0</v>
      </c>
      <c r="R18" s="30"/>
      <c r="S18" s="30"/>
      <c r="T18" s="48" t="s">
        <v>866</v>
      </c>
      <c r="U18" s="26">
        <f t="shared" si="12"/>
        <v>1</v>
      </c>
      <c r="V18" s="41">
        <f t="shared" si="13"/>
        <v>1</v>
      </c>
      <c r="W18" s="41">
        <f>V18+'АООП 1 полугодие'!R18</f>
        <v>1</v>
      </c>
      <c r="X18" s="42">
        <v>68.0</v>
      </c>
      <c r="Y18" s="41">
        <f t="shared" si="14"/>
        <v>1.470588235</v>
      </c>
      <c r="Z18" s="11"/>
    </row>
    <row r="19">
      <c r="A19" s="29" t="s">
        <v>780</v>
      </c>
      <c r="B19" s="24"/>
      <c r="C19" s="24"/>
      <c r="D19" s="25" t="s">
        <v>877</v>
      </c>
      <c r="E19" s="26">
        <f t="shared" si="8"/>
        <v>1</v>
      </c>
      <c r="F19" s="24"/>
      <c r="G19" s="24"/>
      <c r="H19" s="25" t="s">
        <v>878</v>
      </c>
      <c r="I19" s="26">
        <f t="shared" si="9"/>
        <v>1</v>
      </c>
      <c r="J19" s="24"/>
      <c r="K19" s="24"/>
      <c r="L19" s="32"/>
      <c r="M19" s="26">
        <f t="shared" si="10"/>
        <v>0</v>
      </c>
      <c r="N19" s="24"/>
      <c r="O19" s="23"/>
      <c r="P19" s="32" t="s">
        <v>879</v>
      </c>
      <c r="Q19" s="26">
        <f t="shared" si="11"/>
        <v>1</v>
      </c>
      <c r="R19" s="24"/>
      <c r="S19" s="24"/>
      <c r="T19" s="48" t="s">
        <v>870</v>
      </c>
      <c r="U19" s="26">
        <f t="shared" si="12"/>
        <v>1</v>
      </c>
      <c r="V19" s="41">
        <f t="shared" si="13"/>
        <v>4</v>
      </c>
      <c r="W19" s="41">
        <f>V19+'АООП 1 полугодие'!R19</f>
        <v>6</v>
      </c>
      <c r="X19" s="42">
        <v>136.0</v>
      </c>
      <c r="Y19" s="41">
        <f t="shared" si="14"/>
        <v>4.411764706</v>
      </c>
      <c r="Z19" s="11"/>
    </row>
    <row r="20">
      <c r="A20" s="29" t="s">
        <v>781</v>
      </c>
      <c r="B20" s="24"/>
      <c r="C20" s="24"/>
      <c r="D20" s="23"/>
      <c r="E20" s="26">
        <f t="shared" si="8"/>
        <v>0</v>
      </c>
      <c r="F20" s="24"/>
      <c r="G20" s="24"/>
      <c r="H20" s="24"/>
      <c r="I20" s="26">
        <f t="shared" si="9"/>
        <v>0</v>
      </c>
      <c r="J20" s="24"/>
      <c r="K20" s="24"/>
      <c r="L20" s="24"/>
      <c r="M20" s="26">
        <f t="shared" si="10"/>
        <v>0</v>
      </c>
      <c r="N20" s="24"/>
      <c r="O20" s="24"/>
      <c r="P20" s="23" t="s">
        <v>880</v>
      </c>
      <c r="Q20" s="26">
        <f t="shared" si="11"/>
        <v>1</v>
      </c>
      <c r="R20" s="24"/>
      <c r="S20" s="24"/>
      <c r="T20" s="48"/>
      <c r="U20" s="26">
        <f t="shared" si="12"/>
        <v>0</v>
      </c>
      <c r="V20" s="41">
        <f t="shared" si="13"/>
        <v>1</v>
      </c>
      <c r="W20" s="41">
        <f>V20+'АООП 1 полугодие'!R20</f>
        <v>1</v>
      </c>
      <c r="X20" s="44">
        <v>34.0</v>
      </c>
      <c r="Y20" s="41">
        <f t="shared" si="14"/>
        <v>2.941176471</v>
      </c>
      <c r="Z20" s="11"/>
    </row>
    <row r="21">
      <c r="A21" s="29" t="s">
        <v>782</v>
      </c>
      <c r="B21" s="24"/>
      <c r="C21" s="24"/>
      <c r="D21" s="24"/>
      <c r="E21" s="26">
        <f t="shared" si="8"/>
        <v>0</v>
      </c>
      <c r="F21" s="24"/>
      <c r="G21" s="24"/>
      <c r="H21" s="24"/>
      <c r="I21" s="26">
        <f t="shared" si="9"/>
        <v>0</v>
      </c>
      <c r="J21" s="24"/>
      <c r="K21" s="24"/>
      <c r="L21" s="24"/>
      <c r="M21" s="26">
        <f t="shared" si="10"/>
        <v>0</v>
      </c>
      <c r="N21" s="24"/>
      <c r="O21" s="24"/>
      <c r="P21" s="23" t="s">
        <v>881</v>
      </c>
      <c r="Q21" s="26">
        <f t="shared" si="11"/>
        <v>1</v>
      </c>
      <c r="R21" s="24"/>
      <c r="S21" s="24"/>
      <c r="T21" s="49"/>
      <c r="U21" s="26">
        <f t="shared" si="12"/>
        <v>0</v>
      </c>
      <c r="V21" s="41">
        <f t="shared" si="13"/>
        <v>1</v>
      </c>
      <c r="W21" s="41">
        <f>V21+'АООП 1 полугодие'!R21</f>
        <v>1</v>
      </c>
      <c r="X21" s="42">
        <v>34.0</v>
      </c>
      <c r="Y21" s="41">
        <f t="shared" si="14"/>
        <v>2.941176471</v>
      </c>
      <c r="Z21" s="11"/>
    </row>
    <row r="22">
      <c r="A22" s="104" t="s">
        <v>783</v>
      </c>
      <c r="B22" s="30"/>
      <c r="C22" s="30"/>
      <c r="D22" s="30"/>
      <c r="E22" s="26">
        <f t="shared" si="8"/>
        <v>0</v>
      </c>
      <c r="F22" s="30"/>
      <c r="G22" s="30"/>
      <c r="H22" s="30"/>
      <c r="I22" s="26">
        <f t="shared" si="9"/>
        <v>0</v>
      </c>
      <c r="J22" s="30"/>
      <c r="K22" s="30"/>
      <c r="L22" s="30"/>
      <c r="M22" s="26">
        <f t="shared" si="10"/>
        <v>0</v>
      </c>
      <c r="N22" s="30"/>
      <c r="O22" s="30"/>
      <c r="P22" s="30"/>
      <c r="Q22" s="26">
        <f t="shared" si="11"/>
        <v>0</v>
      </c>
      <c r="R22" s="30"/>
      <c r="S22" s="30"/>
      <c r="T22" s="49" t="s">
        <v>179</v>
      </c>
      <c r="U22" s="26">
        <f t="shared" si="12"/>
        <v>1</v>
      </c>
      <c r="V22" s="41">
        <f t="shared" si="13"/>
        <v>1</v>
      </c>
      <c r="W22" s="41">
        <f>V22+'АООП 1 полугодие'!R22</f>
        <v>1</v>
      </c>
      <c r="X22" s="42">
        <v>34.0</v>
      </c>
      <c r="Y22" s="41">
        <f t="shared" si="14"/>
        <v>2.941176471</v>
      </c>
      <c r="Z22" s="11"/>
    </row>
    <row r="23">
      <c r="A23" s="29" t="s">
        <v>784</v>
      </c>
      <c r="B23" s="24"/>
      <c r="C23" s="24"/>
      <c r="D23" s="24"/>
      <c r="E23" s="26">
        <f t="shared" si="8"/>
        <v>0</v>
      </c>
      <c r="F23" s="24"/>
      <c r="G23" s="24"/>
      <c r="H23" s="24"/>
      <c r="I23" s="26">
        <f t="shared" si="9"/>
        <v>0</v>
      </c>
      <c r="J23" s="24"/>
      <c r="K23" s="24"/>
      <c r="L23" s="24"/>
      <c r="M23" s="26">
        <f t="shared" si="10"/>
        <v>0</v>
      </c>
      <c r="N23" s="24"/>
      <c r="O23" s="24"/>
      <c r="P23" s="24"/>
      <c r="Q23" s="26">
        <f t="shared" si="11"/>
        <v>0</v>
      </c>
      <c r="R23" s="24"/>
      <c r="S23" s="24"/>
      <c r="T23" s="49" t="s">
        <v>873</v>
      </c>
      <c r="U23" s="26">
        <f t="shared" si="12"/>
        <v>1</v>
      </c>
      <c r="V23" s="41">
        <f t="shared" si="13"/>
        <v>1</v>
      </c>
      <c r="W23" s="41">
        <f>V23+'АООП 1 полугодие'!R23</f>
        <v>1</v>
      </c>
      <c r="X23" s="44">
        <v>102.0</v>
      </c>
      <c r="Y23" s="41">
        <f t="shared" si="14"/>
        <v>0.9803921569</v>
      </c>
      <c r="Z23" s="11"/>
    </row>
    <row r="24">
      <c r="A24" s="29" t="s">
        <v>785</v>
      </c>
      <c r="B24" s="24"/>
      <c r="C24" s="24"/>
      <c r="D24" s="24"/>
      <c r="E24" s="26">
        <f t="shared" si="8"/>
        <v>0</v>
      </c>
      <c r="F24" s="24"/>
      <c r="G24" s="24"/>
      <c r="H24" s="24"/>
      <c r="I24" s="26">
        <f t="shared" si="9"/>
        <v>0</v>
      </c>
      <c r="J24" s="24"/>
      <c r="K24" s="24"/>
      <c r="L24" s="24"/>
      <c r="M24" s="26">
        <f t="shared" si="10"/>
        <v>0</v>
      </c>
      <c r="N24" s="24"/>
      <c r="O24" s="24"/>
      <c r="P24" s="24"/>
      <c r="Q24" s="26">
        <f t="shared" si="11"/>
        <v>0</v>
      </c>
      <c r="R24" s="24"/>
      <c r="S24" s="24"/>
      <c r="T24" s="49" t="s">
        <v>882</v>
      </c>
      <c r="U24" s="26">
        <f t="shared" si="12"/>
        <v>1</v>
      </c>
      <c r="V24" s="41">
        <f t="shared" si="13"/>
        <v>1</v>
      </c>
      <c r="W24" s="41">
        <f>V24+'АООП 1 полугодие'!R25</f>
        <v>1</v>
      </c>
      <c r="X24" s="44">
        <v>34.0</v>
      </c>
      <c r="Y24" s="41">
        <f t="shared" si="14"/>
        <v>2.941176471</v>
      </c>
      <c r="Z24" s="11"/>
    </row>
    <row r="25">
      <c r="A25" s="29" t="s">
        <v>874</v>
      </c>
      <c r="B25" s="24"/>
      <c r="C25" s="24"/>
      <c r="D25" s="24"/>
      <c r="E25" s="26">
        <f t="shared" si="8"/>
        <v>0</v>
      </c>
      <c r="F25" s="24"/>
      <c r="G25" s="24"/>
      <c r="H25" s="24"/>
      <c r="I25" s="26">
        <f t="shared" si="9"/>
        <v>0</v>
      </c>
      <c r="J25" s="24"/>
      <c r="K25" s="24"/>
      <c r="L25" s="24"/>
      <c r="M25" s="26">
        <f t="shared" si="10"/>
        <v>0</v>
      </c>
      <c r="N25" s="24"/>
      <c r="O25" s="24"/>
      <c r="P25" s="24"/>
      <c r="Q25" s="26">
        <f t="shared" si="11"/>
        <v>0</v>
      </c>
      <c r="R25" s="24"/>
      <c r="S25" s="24"/>
      <c r="T25" s="49" t="s">
        <v>875</v>
      </c>
      <c r="U25" s="26">
        <f t="shared" si="12"/>
        <v>1</v>
      </c>
      <c r="V25" s="41">
        <f t="shared" si="13"/>
        <v>1</v>
      </c>
      <c r="W25" s="41">
        <f>V25+'АООП 1 полугодие'!R26</f>
        <v>1</v>
      </c>
      <c r="X25" s="44">
        <v>34.0</v>
      </c>
      <c r="Y25" s="41">
        <f t="shared" si="14"/>
        <v>2.941176471</v>
      </c>
      <c r="Z25" s="11"/>
    </row>
    <row r="26">
      <c r="A26" s="22" t="s">
        <v>792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  <c r="Z26" s="11"/>
    </row>
    <row r="27">
      <c r="A27" s="29" t="s">
        <v>777</v>
      </c>
      <c r="B27" s="24"/>
      <c r="C27" s="24"/>
      <c r="D27" s="25" t="s">
        <v>258</v>
      </c>
      <c r="E27" s="26">
        <f t="shared" ref="E27:E36" si="15">IF(D27&lt;&gt;0,1,0)+IF(C27&lt;&gt;0,1,0)+IF(B27&lt;&gt;0,1,0)</f>
        <v>1</v>
      </c>
      <c r="F27" s="24"/>
      <c r="G27" s="24"/>
      <c r="H27" s="25" t="s">
        <v>883</v>
      </c>
      <c r="I27" s="26">
        <f t="shared" ref="I27:I36" si="16">IF(H27&lt;&gt;0,1,0)+IF(G27&lt;&gt;0,1,0)+IF(F27&lt;&gt;0,1,0)</f>
        <v>1</v>
      </c>
      <c r="J27" s="24"/>
      <c r="K27" s="24"/>
      <c r="L27" s="25" t="s">
        <v>199</v>
      </c>
      <c r="M27" s="26">
        <f t="shared" ref="M27:M36" si="17">IF(L27&lt;&gt;0,1,0)+IF(K27&lt;&gt;0,1,0)+IF(J27&lt;&gt;0,1,0)</f>
        <v>1</v>
      </c>
      <c r="N27" s="24"/>
      <c r="O27" s="23"/>
      <c r="P27" s="25" t="s">
        <v>884</v>
      </c>
      <c r="Q27" s="26">
        <f t="shared" ref="Q27:Q36" si="18">IF(P27&lt;&gt;0,1,0)+IF(O27&lt;&gt;0,1,0)+IF(N27&lt;&gt;0,1,0)</f>
        <v>1</v>
      </c>
      <c r="R27" s="24"/>
      <c r="S27" s="24"/>
      <c r="T27" s="32" t="s">
        <v>864</v>
      </c>
      <c r="U27" s="26">
        <f t="shared" ref="U27:U36" si="19">IF(T27&lt;&gt;0,1,0)+IF(S27&lt;&gt;0,1,0)+IF(R27&lt;&gt;0,1,0)</f>
        <v>1</v>
      </c>
      <c r="V27" s="41">
        <f t="shared" ref="V27:V36" si="20">SUM(U27,Q27,M27,I27,E27)</f>
        <v>5</v>
      </c>
      <c r="W27" s="41">
        <f>V27+'АООП 1 полугодие'!R27</f>
        <v>8</v>
      </c>
      <c r="X27" s="44">
        <v>102.0</v>
      </c>
      <c r="Y27" s="41">
        <f t="shared" ref="Y27:Y36" si="21">100*W27/X27</f>
        <v>7.843137255</v>
      </c>
      <c r="Z27" s="11"/>
    </row>
    <row r="28">
      <c r="A28" s="29" t="s">
        <v>778</v>
      </c>
      <c r="B28" s="24"/>
      <c r="C28" s="24"/>
      <c r="D28" s="24"/>
      <c r="E28" s="26">
        <f t="shared" si="15"/>
        <v>0</v>
      </c>
      <c r="F28" s="24"/>
      <c r="G28" s="24"/>
      <c r="H28" s="24"/>
      <c r="I28" s="26">
        <f t="shared" si="16"/>
        <v>0</v>
      </c>
      <c r="J28" s="24"/>
      <c r="K28" s="24"/>
      <c r="L28" s="23"/>
      <c r="M28" s="26">
        <f t="shared" si="17"/>
        <v>0</v>
      </c>
      <c r="N28" s="24"/>
      <c r="O28" s="23"/>
      <c r="P28" s="24"/>
      <c r="Q28" s="26">
        <f t="shared" si="18"/>
        <v>0</v>
      </c>
      <c r="R28" s="24"/>
      <c r="S28" s="24"/>
      <c r="T28" s="32" t="s">
        <v>865</v>
      </c>
      <c r="U28" s="26">
        <f t="shared" si="19"/>
        <v>1</v>
      </c>
      <c r="V28" s="41">
        <f t="shared" si="20"/>
        <v>1</v>
      </c>
      <c r="W28" s="41">
        <f>V28+'АООП 1 полугодие'!R28</f>
        <v>1</v>
      </c>
      <c r="X28" s="42">
        <v>136.0</v>
      </c>
      <c r="Y28" s="41">
        <f t="shared" si="21"/>
        <v>0.7352941176</v>
      </c>
      <c r="Z28" s="11"/>
    </row>
    <row r="29">
      <c r="A29" s="104" t="s">
        <v>779</v>
      </c>
      <c r="B29" s="30"/>
      <c r="C29" s="30"/>
      <c r="D29" s="30"/>
      <c r="E29" s="26">
        <f t="shared" si="15"/>
        <v>0</v>
      </c>
      <c r="F29" s="30"/>
      <c r="G29" s="30"/>
      <c r="H29" s="31"/>
      <c r="I29" s="26">
        <f t="shared" si="16"/>
        <v>0</v>
      </c>
      <c r="J29" s="30"/>
      <c r="K29" s="30"/>
      <c r="L29" s="33"/>
      <c r="M29" s="26">
        <f t="shared" si="17"/>
        <v>0</v>
      </c>
      <c r="N29" s="30"/>
      <c r="O29" s="30"/>
      <c r="P29" s="27"/>
      <c r="Q29" s="26">
        <f t="shared" si="18"/>
        <v>0</v>
      </c>
      <c r="R29" s="30"/>
      <c r="S29" s="30"/>
      <c r="T29" s="32" t="s">
        <v>866</v>
      </c>
      <c r="U29" s="26">
        <f t="shared" si="19"/>
        <v>1</v>
      </c>
      <c r="V29" s="41">
        <f t="shared" si="20"/>
        <v>1</v>
      </c>
      <c r="W29" s="41">
        <f>V29+'АООП 1 полугодие'!R29</f>
        <v>1</v>
      </c>
      <c r="X29" s="42">
        <v>68.0</v>
      </c>
      <c r="Y29" s="41">
        <f t="shared" si="21"/>
        <v>1.470588235</v>
      </c>
      <c r="Z29" s="11"/>
    </row>
    <row r="30">
      <c r="A30" s="29" t="s">
        <v>780</v>
      </c>
      <c r="B30" s="24"/>
      <c r="C30" s="24"/>
      <c r="D30" s="25"/>
      <c r="E30" s="26">
        <f t="shared" si="15"/>
        <v>0</v>
      </c>
      <c r="F30" s="24"/>
      <c r="G30" s="24"/>
      <c r="H30" s="25"/>
      <c r="I30" s="26">
        <f t="shared" si="16"/>
        <v>0</v>
      </c>
      <c r="J30" s="24"/>
      <c r="K30" s="24"/>
      <c r="L30" s="32" t="s">
        <v>885</v>
      </c>
      <c r="M30" s="26">
        <f t="shared" si="17"/>
        <v>1</v>
      </c>
      <c r="N30" s="24"/>
      <c r="O30" s="23"/>
      <c r="P30" s="27"/>
      <c r="Q30" s="26">
        <f t="shared" si="18"/>
        <v>0</v>
      </c>
      <c r="R30" s="24"/>
      <c r="S30" s="24"/>
      <c r="T30" s="32" t="s">
        <v>870</v>
      </c>
      <c r="U30" s="26">
        <f t="shared" si="19"/>
        <v>1</v>
      </c>
      <c r="V30" s="41">
        <f t="shared" si="20"/>
        <v>2</v>
      </c>
      <c r="W30" s="41">
        <f>V30+'АООП 1 полугодие'!R30</f>
        <v>4</v>
      </c>
      <c r="X30" s="42">
        <v>136.0</v>
      </c>
      <c r="Y30" s="41">
        <f t="shared" si="21"/>
        <v>2.941176471</v>
      </c>
      <c r="Z30" s="11"/>
    </row>
    <row r="31">
      <c r="A31" s="29" t="s">
        <v>781</v>
      </c>
      <c r="B31" s="24"/>
      <c r="C31" s="24"/>
      <c r="D31" s="23"/>
      <c r="E31" s="26">
        <f t="shared" si="15"/>
        <v>0</v>
      </c>
      <c r="F31" s="24"/>
      <c r="G31" s="24"/>
      <c r="H31" s="24"/>
      <c r="I31" s="26">
        <f t="shared" si="16"/>
        <v>0</v>
      </c>
      <c r="J31" s="24"/>
      <c r="K31" s="24"/>
      <c r="L31" s="24"/>
      <c r="M31" s="26">
        <f t="shared" si="17"/>
        <v>0</v>
      </c>
      <c r="N31" s="24"/>
      <c r="O31" s="24"/>
      <c r="P31" s="23" t="s">
        <v>871</v>
      </c>
      <c r="Q31" s="26">
        <f t="shared" si="18"/>
        <v>1</v>
      </c>
      <c r="R31" s="24"/>
      <c r="S31" s="24"/>
      <c r="T31" s="32"/>
      <c r="U31" s="26">
        <f t="shared" si="19"/>
        <v>0</v>
      </c>
      <c r="V31" s="41">
        <f t="shared" si="20"/>
        <v>1</v>
      </c>
      <c r="W31" s="41">
        <f>V31+'АООП 1 полугодие'!R31</f>
        <v>2</v>
      </c>
      <c r="X31" s="44">
        <v>34.0</v>
      </c>
      <c r="Y31" s="41">
        <f t="shared" si="21"/>
        <v>5.882352941</v>
      </c>
      <c r="Z31" s="11"/>
    </row>
    <row r="32">
      <c r="A32" s="29" t="s">
        <v>782</v>
      </c>
      <c r="B32" s="24"/>
      <c r="C32" s="24"/>
      <c r="D32" s="24"/>
      <c r="E32" s="26">
        <f t="shared" si="15"/>
        <v>0</v>
      </c>
      <c r="F32" s="24"/>
      <c r="G32" s="24"/>
      <c r="H32" s="24"/>
      <c r="I32" s="26">
        <f t="shared" si="16"/>
        <v>0</v>
      </c>
      <c r="J32" s="24"/>
      <c r="K32" s="24"/>
      <c r="L32" s="24"/>
      <c r="M32" s="26">
        <f t="shared" si="17"/>
        <v>0</v>
      </c>
      <c r="N32" s="24"/>
      <c r="O32" s="24"/>
      <c r="P32" s="23" t="s">
        <v>881</v>
      </c>
      <c r="Q32" s="26">
        <f t="shared" si="18"/>
        <v>1</v>
      </c>
      <c r="R32" s="24"/>
      <c r="S32" s="24"/>
      <c r="T32" s="50"/>
      <c r="U32" s="26">
        <f t="shared" si="19"/>
        <v>0</v>
      </c>
      <c r="V32" s="41">
        <f t="shared" si="20"/>
        <v>1</v>
      </c>
      <c r="W32" s="41">
        <f>V32+'АООП 1 полугодие'!R32</f>
        <v>1</v>
      </c>
      <c r="X32" s="42">
        <v>34.0</v>
      </c>
      <c r="Y32" s="41">
        <f t="shared" si="21"/>
        <v>2.941176471</v>
      </c>
      <c r="Z32" s="11"/>
    </row>
    <row r="33">
      <c r="A33" s="104" t="s">
        <v>783</v>
      </c>
      <c r="B33" s="30"/>
      <c r="C33" s="30"/>
      <c r="D33" s="30"/>
      <c r="E33" s="26">
        <f t="shared" si="15"/>
        <v>0</v>
      </c>
      <c r="F33" s="30"/>
      <c r="G33" s="30"/>
      <c r="H33" s="30"/>
      <c r="I33" s="26">
        <f t="shared" si="16"/>
        <v>0</v>
      </c>
      <c r="J33" s="30"/>
      <c r="K33" s="30"/>
      <c r="L33" s="30"/>
      <c r="M33" s="26">
        <f t="shared" si="17"/>
        <v>0</v>
      </c>
      <c r="N33" s="30"/>
      <c r="O33" s="30"/>
      <c r="P33" s="30"/>
      <c r="Q33" s="26">
        <f t="shared" si="18"/>
        <v>0</v>
      </c>
      <c r="R33" s="30"/>
      <c r="S33" s="30"/>
      <c r="T33" s="51" t="s">
        <v>886</v>
      </c>
      <c r="U33" s="26">
        <f t="shared" si="19"/>
        <v>1</v>
      </c>
      <c r="V33" s="41">
        <f t="shared" si="20"/>
        <v>1</v>
      </c>
      <c r="W33" s="41">
        <f>V33+'АООП 1 полугодие'!R33</f>
        <v>1</v>
      </c>
      <c r="X33" s="42">
        <v>34.0</v>
      </c>
      <c r="Y33" s="41">
        <f t="shared" si="21"/>
        <v>2.941176471</v>
      </c>
      <c r="Z33" s="11"/>
    </row>
    <row r="34">
      <c r="A34" s="29" t="s">
        <v>784</v>
      </c>
      <c r="B34" s="24"/>
      <c r="C34" s="24"/>
      <c r="D34" s="24"/>
      <c r="E34" s="26">
        <f t="shared" si="15"/>
        <v>0</v>
      </c>
      <c r="F34" s="24"/>
      <c r="G34" s="24"/>
      <c r="H34" s="24"/>
      <c r="I34" s="26">
        <f t="shared" si="16"/>
        <v>0</v>
      </c>
      <c r="J34" s="24"/>
      <c r="K34" s="24"/>
      <c r="L34" s="24"/>
      <c r="M34" s="26">
        <f t="shared" si="17"/>
        <v>0</v>
      </c>
      <c r="N34" s="24"/>
      <c r="O34" s="24"/>
      <c r="P34" s="24"/>
      <c r="Q34" s="26">
        <f t="shared" si="18"/>
        <v>0</v>
      </c>
      <c r="R34" s="24"/>
      <c r="S34" s="24"/>
      <c r="T34" s="50" t="s">
        <v>873</v>
      </c>
      <c r="U34" s="26">
        <f t="shared" si="19"/>
        <v>1</v>
      </c>
      <c r="V34" s="41">
        <f t="shared" si="20"/>
        <v>1</v>
      </c>
      <c r="W34" s="41">
        <f>V34+'АООП 1 полугодие'!R34</f>
        <v>1</v>
      </c>
      <c r="X34" s="44">
        <v>102.0</v>
      </c>
      <c r="Y34" s="41">
        <f t="shared" si="21"/>
        <v>0.9803921569</v>
      </c>
      <c r="Z34" s="11"/>
    </row>
    <row r="35">
      <c r="A35" s="29" t="s">
        <v>785</v>
      </c>
      <c r="B35" s="24"/>
      <c r="C35" s="24"/>
      <c r="D35" s="24"/>
      <c r="E35" s="26">
        <f t="shared" si="15"/>
        <v>0</v>
      </c>
      <c r="F35" s="24"/>
      <c r="G35" s="24"/>
      <c r="H35" s="24"/>
      <c r="I35" s="26">
        <f t="shared" si="16"/>
        <v>0</v>
      </c>
      <c r="J35" s="24"/>
      <c r="K35" s="24"/>
      <c r="L35" s="24"/>
      <c r="M35" s="26">
        <f t="shared" si="17"/>
        <v>0</v>
      </c>
      <c r="N35" s="24"/>
      <c r="O35" s="24"/>
      <c r="P35" s="24"/>
      <c r="Q35" s="26">
        <f t="shared" si="18"/>
        <v>0</v>
      </c>
      <c r="R35" s="24"/>
      <c r="S35" s="24"/>
      <c r="T35" s="50" t="s">
        <v>887</v>
      </c>
      <c r="U35" s="26">
        <f t="shared" si="19"/>
        <v>1</v>
      </c>
      <c r="V35" s="41">
        <f t="shared" si="20"/>
        <v>1</v>
      </c>
      <c r="W35" s="41">
        <f>V35+'АООП 1 полугодие'!R35</f>
        <v>1</v>
      </c>
      <c r="X35" s="42">
        <v>34.0</v>
      </c>
      <c r="Y35" s="41">
        <f t="shared" si="21"/>
        <v>2.941176471</v>
      </c>
      <c r="Z35" s="11"/>
    </row>
    <row r="36">
      <c r="A36" s="29" t="s">
        <v>874</v>
      </c>
      <c r="B36" s="24"/>
      <c r="C36" s="24"/>
      <c r="D36" s="24"/>
      <c r="E36" s="26">
        <f t="shared" si="15"/>
        <v>0</v>
      </c>
      <c r="F36" s="24"/>
      <c r="G36" s="24"/>
      <c r="H36" s="24"/>
      <c r="I36" s="26">
        <f t="shared" si="16"/>
        <v>0</v>
      </c>
      <c r="J36" s="24"/>
      <c r="K36" s="24"/>
      <c r="L36" s="24"/>
      <c r="M36" s="26">
        <f t="shared" si="17"/>
        <v>0</v>
      </c>
      <c r="N36" s="24"/>
      <c r="O36" s="24"/>
      <c r="P36" s="24"/>
      <c r="Q36" s="26">
        <f t="shared" si="18"/>
        <v>0</v>
      </c>
      <c r="R36" s="24"/>
      <c r="S36" s="24"/>
      <c r="T36" s="108" t="s">
        <v>875</v>
      </c>
      <c r="U36" s="26">
        <f t="shared" si="19"/>
        <v>1</v>
      </c>
      <c r="V36" s="41">
        <f t="shared" si="20"/>
        <v>1</v>
      </c>
      <c r="W36" s="41">
        <f>V36+'АООП 1 полугодие'!R36</f>
        <v>1</v>
      </c>
      <c r="X36" s="42">
        <v>34.0</v>
      </c>
      <c r="Y36" s="41">
        <f t="shared" si="21"/>
        <v>2.941176471</v>
      </c>
      <c r="Z36" s="11"/>
    </row>
    <row r="37">
      <c r="A37" s="22" t="s">
        <v>799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5"/>
      <c r="Z37" s="11"/>
    </row>
    <row r="38">
      <c r="A38" s="29" t="s">
        <v>777</v>
      </c>
      <c r="B38" s="24"/>
      <c r="C38" s="24"/>
      <c r="D38" s="25" t="s">
        <v>888</v>
      </c>
      <c r="E38" s="26">
        <f t="shared" ref="E38:E47" si="22">IF(D38&lt;&gt;0,1,0)+IF(C38&lt;&gt;0,1,0)+IF(B38&lt;&gt;0,1,0)</f>
        <v>1</v>
      </c>
      <c r="F38" s="24"/>
      <c r="G38" s="24"/>
      <c r="H38" s="25" t="s">
        <v>889</v>
      </c>
      <c r="I38" s="26">
        <f t="shared" ref="I38:I47" si="23">IF(H38&lt;&gt;0,1,0)+IF(G38&lt;&gt;0,1,0)+IF(F38&lt;&gt;0,1,0)</f>
        <v>1</v>
      </c>
      <c r="J38" s="24"/>
      <c r="K38" s="24"/>
      <c r="L38" s="32" t="s">
        <v>890</v>
      </c>
      <c r="M38" s="26">
        <f t="shared" ref="M38:M47" si="24">IF(L38&lt;&gt;0,1,0)+IF(K38&lt;&gt;0,1,0)+IF(J38&lt;&gt;0,1,0)</f>
        <v>1</v>
      </c>
      <c r="N38" s="24"/>
      <c r="O38" s="23"/>
      <c r="P38" s="32" t="s">
        <v>891</v>
      </c>
      <c r="Q38" s="26">
        <f t="shared" ref="Q38:Q47" si="25">IF(P38&lt;&gt;0,1,0)+IF(O38&lt;&gt;0,1,0)+IF(N38&lt;&gt;0,1,0)</f>
        <v>1</v>
      </c>
      <c r="R38" s="24"/>
      <c r="S38" s="24"/>
      <c r="T38" s="32" t="s">
        <v>892</v>
      </c>
      <c r="U38" s="26">
        <f t="shared" ref="U38:U47" si="26">IF(T38&lt;&gt;0,1,0)+IF(S38&lt;&gt;0,1,0)+IF(R38&lt;&gt;0,1,0)</f>
        <v>1</v>
      </c>
      <c r="V38" s="41">
        <f t="shared" ref="V38:V47" si="27">SUM(U38,Q38,M38,I38,E38)</f>
        <v>5</v>
      </c>
      <c r="W38" s="41">
        <f>V38+'АООП 1 полугодие'!R38</f>
        <v>9</v>
      </c>
      <c r="X38" s="44">
        <v>136.0</v>
      </c>
      <c r="Y38" s="41">
        <f t="shared" ref="Y38:Y47" si="28">100*W38/X38</f>
        <v>6.617647059</v>
      </c>
      <c r="Z38" s="11"/>
    </row>
    <row r="39">
      <c r="A39" s="29" t="s">
        <v>804</v>
      </c>
      <c r="B39" s="24"/>
      <c r="C39" s="24"/>
      <c r="D39" s="23" t="s">
        <v>893</v>
      </c>
      <c r="E39" s="26">
        <f t="shared" si="22"/>
        <v>1</v>
      </c>
      <c r="F39" s="24"/>
      <c r="G39" s="24"/>
      <c r="H39" s="23" t="s">
        <v>894</v>
      </c>
      <c r="I39" s="26">
        <f t="shared" si="23"/>
        <v>1</v>
      </c>
      <c r="J39" s="24"/>
      <c r="K39" s="24"/>
      <c r="L39" s="23" t="s">
        <v>895</v>
      </c>
      <c r="M39" s="26">
        <f t="shared" si="24"/>
        <v>1</v>
      </c>
      <c r="N39" s="24"/>
      <c r="O39" s="23"/>
      <c r="P39" s="23" t="s">
        <v>896</v>
      </c>
      <c r="Q39" s="26">
        <f t="shared" si="25"/>
        <v>1</v>
      </c>
      <c r="R39" s="24"/>
      <c r="S39" s="24"/>
      <c r="T39" s="32" t="s">
        <v>897</v>
      </c>
      <c r="U39" s="26">
        <f t="shared" si="26"/>
        <v>1</v>
      </c>
      <c r="V39" s="41">
        <f t="shared" si="27"/>
        <v>5</v>
      </c>
      <c r="W39" s="41">
        <f>V39+'АООП 1 полугодие'!R39</f>
        <v>9</v>
      </c>
      <c r="X39" s="42">
        <v>136.0</v>
      </c>
      <c r="Y39" s="41">
        <f t="shared" si="28"/>
        <v>6.617647059</v>
      </c>
      <c r="Z39" s="11"/>
    </row>
    <row r="40">
      <c r="A40" s="104" t="s">
        <v>780</v>
      </c>
      <c r="B40" s="30"/>
      <c r="C40" s="30"/>
      <c r="D40" s="25" t="s">
        <v>898</v>
      </c>
      <c r="E40" s="26">
        <f t="shared" si="22"/>
        <v>1</v>
      </c>
      <c r="F40" s="30"/>
      <c r="G40" s="30"/>
      <c r="H40" s="33" t="s">
        <v>899</v>
      </c>
      <c r="I40" s="26">
        <f t="shared" si="23"/>
        <v>1</v>
      </c>
      <c r="J40" s="30"/>
      <c r="K40" s="30"/>
      <c r="L40" s="33" t="s">
        <v>900</v>
      </c>
      <c r="M40" s="26">
        <f t="shared" si="24"/>
        <v>1</v>
      </c>
      <c r="N40" s="30"/>
      <c r="O40" s="33"/>
      <c r="P40" s="27"/>
      <c r="Q40" s="26">
        <f t="shared" si="25"/>
        <v>0</v>
      </c>
      <c r="R40" s="30"/>
      <c r="S40" s="30"/>
      <c r="T40" s="32" t="s">
        <v>901</v>
      </c>
      <c r="U40" s="26">
        <f t="shared" si="26"/>
        <v>1</v>
      </c>
      <c r="V40" s="41">
        <f t="shared" si="27"/>
        <v>4</v>
      </c>
      <c r="W40" s="41">
        <f>V40+'АООП 1 полугодие'!R40</f>
        <v>7</v>
      </c>
      <c r="X40" s="44">
        <v>136.0</v>
      </c>
      <c r="Y40" s="41">
        <f t="shared" si="28"/>
        <v>5.147058824</v>
      </c>
      <c r="Z40" s="11"/>
    </row>
    <row r="41">
      <c r="A41" s="29" t="s">
        <v>812</v>
      </c>
      <c r="B41" s="24"/>
      <c r="C41" s="24"/>
      <c r="D41" s="23"/>
      <c r="E41" s="26">
        <f t="shared" si="22"/>
        <v>0</v>
      </c>
      <c r="F41" s="24"/>
      <c r="G41" s="24"/>
      <c r="H41" s="23" t="s">
        <v>902</v>
      </c>
      <c r="I41" s="26">
        <f t="shared" si="23"/>
        <v>1</v>
      </c>
      <c r="J41" s="24"/>
      <c r="K41" s="24"/>
      <c r="L41" s="27"/>
      <c r="M41" s="26">
        <f t="shared" si="24"/>
        <v>0</v>
      </c>
      <c r="N41" s="24"/>
      <c r="O41" s="23"/>
      <c r="P41" s="32" t="s">
        <v>903</v>
      </c>
      <c r="Q41" s="26">
        <f t="shared" si="25"/>
        <v>1</v>
      </c>
      <c r="R41" s="24"/>
      <c r="S41" s="24"/>
      <c r="T41" s="32"/>
      <c r="U41" s="26">
        <f t="shared" si="26"/>
        <v>0</v>
      </c>
      <c r="V41" s="41">
        <f t="shared" si="27"/>
        <v>2</v>
      </c>
      <c r="W41" s="41">
        <f>V41+'АООП 1 полугодие'!R41</f>
        <v>4</v>
      </c>
      <c r="X41" s="44">
        <v>68.0</v>
      </c>
      <c r="Y41" s="41">
        <f t="shared" si="28"/>
        <v>5.882352941</v>
      </c>
      <c r="Z41" s="11"/>
    </row>
    <row r="42">
      <c r="A42" s="29" t="s">
        <v>815</v>
      </c>
      <c r="B42" s="24"/>
      <c r="C42" s="24"/>
      <c r="D42" s="24"/>
      <c r="E42" s="26">
        <f t="shared" si="22"/>
        <v>0</v>
      </c>
      <c r="F42" s="24"/>
      <c r="G42" s="24"/>
      <c r="H42" s="24"/>
      <c r="I42" s="26">
        <f t="shared" si="23"/>
        <v>0</v>
      </c>
      <c r="J42" s="24"/>
      <c r="K42" s="24"/>
      <c r="L42" s="23" t="s">
        <v>904</v>
      </c>
      <c r="M42" s="26">
        <f t="shared" si="24"/>
        <v>1</v>
      </c>
      <c r="N42" s="24"/>
      <c r="O42" s="24"/>
      <c r="P42" s="24"/>
      <c r="Q42" s="26">
        <f t="shared" si="25"/>
        <v>0</v>
      </c>
      <c r="R42" s="24"/>
      <c r="S42" s="24"/>
      <c r="T42" s="32" t="s">
        <v>905</v>
      </c>
      <c r="U42" s="26">
        <f t="shared" si="26"/>
        <v>1</v>
      </c>
      <c r="V42" s="41">
        <f t="shared" si="27"/>
        <v>2</v>
      </c>
      <c r="W42" s="41">
        <f>V42+'АООП 1 полугодие'!R42</f>
        <v>4</v>
      </c>
      <c r="X42" s="42">
        <v>68.0</v>
      </c>
      <c r="Y42" s="41">
        <f t="shared" si="28"/>
        <v>5.882352941</v>
      </c>
      <c r="Z42" s="11"/>
    </row>
    <row r="43">
      <c r="A43" s="29" t="s">
        <v>782</v>
      </c>
      <c r="B43" s="24"/>
      <c r="C43" s="24"/>
      <c r="D43" s="24"/>
      <c r="E43" s="26">
        <f t="shared" si="22"/>
        <v>0</v>
      </c>
      <c r="F43" s="24"/>
      <c r="G43" s="24"/>
      <c r="H43" s="24"/>
      <c r="I43" s="26">
        <f t="shared" si="23"/>
        <v>0</v>
      </c>
      <c r="J43" s="24"/>
      <c r="K43" s="24"/>
      <c r="L43" s="24"/>
      <c r="M43" s="26">
        <f t="shared" si="24"/>
        <v>0</v>
      </c>
      <c r="N43" s="24"/>
      <c r="O43" s="24"/>
      <c r="P43" s="23" t="s">
        <v>906</v>
      </c>
      <c r="Q43" s="26">
        <f t="shared" si="25"/>
        <v>1</v>
      </c>
      <c r="R43" s="24"/>
      <c r="S43" s="24"/>
      <c r="T43" s="50"/>
      <c r="U43" s="26">
        <f t="shared" si="26"/>
        <v>0</v>
      </c>
      <c r="V43" s="41">
        <f t="shared" si="27"/>
        <v>1</v>
      </c>
      <c r="W43" s="41">
        <f>V43+'АООП 1 полугодие'!R43</f>
        <v>2</v>
      </c>
      <c r="X43" s="42">
        <v>34.0</v>
      </c>
      <c r="Y43" s="41">
        <f t="shared" si="28"/>
        <v>5.882352941</v>
      </c>
      <c r="Z43" s="11"/>
    </row>
    <row r="44">
      <c r="A44" s="104" t="s">
        <v>783</v>
      </c>
      <c r="B44" s="30"/>
      <c r="C44" s="30"/>
      <c r="D44" s="30"/>
      <c r="E44" s="26">
        <f t="shared" si="22"/>
        <v>0</v>
      </c>
      <c r="F44" s="30"/>
      <c r="G44" s="30"/>
      <c r="H44" s="30"/>
      <c r="I44" s="26">
        <f t="shared" si="23"/>
        <v>0</v>
      </c>
      <c r="J44" s="30"/>
      <c r="K44" s="30"/>
      <c r="L44" s="30"/>
      <c r="M44" s="26">
        <f t="shared" si="24"/>
        <v>0</v>
      </c>
      <c r="N44" s="30"/>
      <c r="O44" s="30"/>
      <c r="P44" s="33" t="s">
        <v>907</v>
      </c>
      <c r="Q44" s="26">
        <f t="shared" si="25"/>
        <v>1</v>
      </c>
      <c r="R44" s="30"/>
      <c r="S44" s="30"/>
      <c r="T44" s="51"/>
      <c r="U44" s="26">
        <f t="shared" si="26"/>
        <v>0</v>
      </c>
      <c r="V44" s="41">
        <f t="shared" si="27"/>
        <v>1</v>
      </c>
      <c r="W44" s="41">
        <f>V44+'АООП 1 полугодие'!R44</f>
        <v>2</v>
      </c>
      <c r="X44" s="44">
        <v>68.0</v>
      </c>
      <c r="Y44" s="41">
        <f t="shared" si="28"/>
        <v>2.941176471</v>
      </c>
      <c r="Z44" s="11"/>
    </row>
    <row r="45">
      <c r="A45" s="29" t="s">
        <v>784</v>
      </c>
      <c r="B45" s="24"/>
      <c r="C45" s="24"/>
      <c r="D45" s="24"/>
      <c r="E45" s="26">
        <f t="shared" si="22"/>
        <v>0</v>
      </c>
      <c r="F45" s="24"/>
      <c r="G45" s="24"/>
      <c r="H45" s="24"/>
      <c r="I45" s="26">
        <f t="shared" si="23"/>
        <v>0</v>
      </c>
      <c r="J45" s="24"/>
      <c r="K45" s="24"/>
      <c r="L45" s="24"/>
      <c r="M45" s="26">
        <f t="shared" si="24"/>
        <v>0</v>
      </c>
      <c r="N45" s="24"/>
      <c r="O45" s="24"/>
      <c r="P45" s="24"/>
      <c r="Q45" s="26">
        <f t="shared" si="25"/>
        <v>0</v>
      </c>
      <c r="R45" s="24"/>
      <c r="S45" s="24"/>
      <c r="T45" s="50" t="s">
        <v>908</v>
      </c>
      <c r="U45" s="26">
        <f t="shared" si="26"/>
        <v>1</v>
      </c>
      <c r="V45" s="41">
        <f t="shared" si="27"/>
        <v>1</v>
      </c>
      <c r="W45" s="41">
        <f>V45+'АООП 1 полугодие'!R45</f>
        <v>2</v>
      </c>
      <c r="X45" s="44">
        <v>102.0</v>
      </c>
      <c r="Y45" s="41">
        <f t="shared" si="28"/>
        <v>1.960784314</v>
      </c>
      <c r="Z45" s="11"/>
    </row>
    <row r="46">
      <c r="A46" s="29" t="s">
        <v>821</v>
      </c>
      <c r="B46" s="24"/>
      <c r="C46" s="24"/>
      <c r="D46" s="23" t="s">
        <v>909</v>
      </c>
      <c r="E46" s="26">
        <f t="shared" si="22"/>
        <v>1</v>
      </c>
      <c r="F46" s="24"/>
      <c r="G46" s="24"/>
      <c r="H46" s="23" t="s">
        <v>889</v>
      </c>
      <c r="I46" s="26">
        <f t="shared" si="23"/>
        <v>1</v>
      </c>
      <c r="J46" s="24"/>
      <c r="K46" s="24"/>
      <c r="L46" s="23" t="s">
        <v>910</v>
      </c>
      <c r="M46" s="26">
        <f t="shared" si="24"/>
        <v>1</v>
      </c>
      <c r="N46" s="24"/>
      <c r="O46" s="24"/>
      <c r="P46" s="23" t="s">
        <v>911</v>
      </c>
      <c r="Q46" s="26">
        <f t="shared" si="25"/>
        <v>1</v>
      </c>
      <c r="R46" s="24"/>
      <c r="S46" s="24"/>
      <c r="T46" s="50" t="s">
        <v>912</v>
      </c>
      <c r="U46" s="26">
        <f t="shared" si="26"/>
        <v>1</v>
      </c>
      <c r="V46" s="41">
        <f t="shared" si="27"/>
        <v>5</v>
      </c>
      <c r="W46" s="41">
        <f>V46+'АООП 1 полугодие'!R46</f>
        <v>8</v>
      </c>
      <c r="X46" s="44">
        <v>204.0</v>
      </c>
      <c r="Y46" s="41">
        <f t="shared" si="28"/>
        <v>3.921568627</v>
      </c>
      <c r="Z46" s="11"/>
    </row>
    <row r="47">
      <c r="A47" s="29" t="s">
        <v>823</v>
      </c>
      <c r="B47" s="24"/>
      <c r="C47" s="24"/>
      <c r="D47" s="24"/>
      <c r="E47" s="26">
        <f t="shared" si="22"/>
        <v>0</v>
      </c>
      <c r="F47" s="24"/>
      <c r="G47" s="24"/>
      <c r="H47" s="24"/>
      <c r="I47" s="26">
        <f t="shared" si="23"/>
        <v>0</v>
      </c>
      <c r="J47" s="24"/>
      <c r="K47" s="24"/>
      <c r="L47" s="24"/>
      <c r="M47" s="26">
        <f t="shared" si="24"/>
        <v>0</v>
      </c>
      <c r="N47" s="24"/>
      <c r="O47" s="24"/>
      <c r="P47" s="23" t="s">
        <v>913</v>
      </c>
      <c r="Q47" s="26">
        <f t="shared" si="25"/>
        <v>1</v>
      </c>
      <c r="R47" s="24"/>
      <c r="S47" s="24"/>
      <c r="T47" s="50"/>
      <c r="U47" s="26">
        <f t="shared" si="26"/>
        <v>0</v>
      </c>
      <c r="V47" s="41">
        <f t="shared" si="27"/>
        <v>1</v>
      </c>
      <c r="W47" s="41">
        <f>V47+'АООП 1 полугодие'!R47</f>
        <v>2</v>
      </c>
      <c r="X47" s="42">
        <v>34.0</v>
      </c>
      <c r="Y47" s="41">
        <f t="shared" si="28"/>
        <v>5.882352941</v>
      </c>
      <c r="Z47" s="11"/>
    </row>
    <row r="48">
      <c r="A48" s="22" t="s">
        <v>825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5"/>
      <c r="Z48" s="11"/>
    </row>
    <row r="49">
      <c r="A49" s="29" t="s">
        <v>777</v>
      </c>
      <c r="B49" s="24"/>
      <c r="C49" s="24"/>
      <c r="D49" s="25" t="s">
        <v>888</v>
      </c>
      <c r="E49" s="26">
        <v>1.0</v>
      </c>
      <c r="F49" s="24"/>
      <c r="G49" s="24"/>
      <c r="H49" s="25" t="s">
        <v>889</v>
      </c>
      <c r="I49" s="26">
        <v>1.0</v>
      </c>
      <c r="J49" s="109"/>
      <c r="K49" s="24"/>
      <c r="L49" s="32" t="s">
        <v>890</v>
      </c>
      <c r="M49" s="26">
        <v>1.0</v>
      </c>
      <c r="N49" s="109"/>
      <c r="O49" s="23"/>
      <c r="P49" s="105" t="s">
        <v>891</v>
      </c>
      <c r="Q49" s="26">
        <v>1.0</v>
      </c>
      <c r="R49" s="24"/>
      <c r="S49" s="24"/>
      <c r="T49" s="52" t="s">
        <v>892</v>
      </c>
      <c r="U49" s="26">
        <f t="shared" ref="U49:U58" si="29">IF(T49&lt;&gt;0,1,0)+IF(S49&lt;&gt;0,1,0)+IF(R49&lt;&gt;0,1,0)</f>
        <v>1</v>
      </c>
      <c r="V49" s="41">
        <f t="shared" ref="V49:V58" si="30">SUM(U49,Q49,M49,I49,E49)</f>
        <v>5</v>
      </c>
      <c r="W49" s="41">
        <f>V49+'АООП 1 полугодие'!R49</f>
        <v>9</v>
      </c>
      <c r="X49" s="44">
        <v>136.0</v>
      </c>
      <c r="Y49" s="41">
        <f t="shared" ref="Y49:Y58" si="31">100*W49/X49</f>
        <v>6.617647059</v>
      </c>
      <c r="Z49" s="11"/>
    </row>
    <row r="50">
      <c r="A50" s="29" t="s">
        <v>804</v>
      </c>
      <c r="B50" s="24"/>
      <c r="C50" s="24"/>
      <c r="D50" s="23" t="s">
        <v>893</v>
      </c>
      <c r="E50" s="26">
        <v>1.0</v>
      </c>
      <c r="F50" s="24"/>
      <c r="G50" s="24"/>
      <c r="H50" s="23" t="s">
        <v>894</v>
      </c>
      <c r="I50" s="26">
        <v>1.0</v>
      </c>
      <c r="J50" s="24"/>
      <c r="K50" s="24"/>
      <c r="L50" s="23" t="s">
        <v>895</v>
      </c>
      <c r="M50" s="26">
        <v>1.0</v>
      </c>
      <c r="N50" s="24"/>
      <c r="O50" s="23"/>
      <c r="P50" s="23" t="s">
        <v>896</v>
      </c>
      <c r="Q50" s="26">
        <v>1.0</v>
      </c>
      <c r="R50" s="24"/>
      <c r="S50" s="24"/>
      <c r="T50" s="52" t="s">
        <v>897</v>
      </c>
      <c r="U50" s="26">
        <f t="shared" si="29"/>
        <v>1</v>
      </c>
      <c r="V50" s="41">
        <f t="shared" si="30"/>
        <v>5</v>
      </c>
      <c r="W50" s="41">
        <f>V50+'АООП 1 полугодие'!R50</f>
        <v>9</v>
      </c>
      <c r="X50" s="42">
        <v>136.0</v>
      </c>
      <c r="Y50" s="41">
        <f t="shared" si="31"/>
        <v>6.617647059</v>
      </c>
      <c r="Z50" s="11"/>
    </row>
    <row r="51">
      <c r="A51" s="104" t="s">
        <v>780</v>
      </c>
      <c r="B51" s="30"/>
      <c r="C51" s="30"/>
      <c r="D51" s="110" t="s">
        <v>898</v>
      </c>
      <c r="E51" s="26">
        <v>1.0</v>
      </c>
      <c r="F51" s="30"/>
      <c r="G51" s="30"/>
      <c r="H51" s="111" t="s">
        <v>899</v>
      </c>
      <c r="I51" s="26">
        <v>1.0</v>
      </c>
      <c r="J51" s="30"/>
      <c r="K51" s="30"/>
      <c r="L51" s="33" t="s">
        <v>900</v>
      </c>
      <c r="M51" s="26">
        <v>1.0</v>
      </c>
      <c r="N51" s="30"/>
      <c r="O51" s="33"/>
      <c r="P51" s="27"/>
      <c r="Q51" s="26">
        <v>0.0</v>
      </c>
      <c r="R51" s="30"/>
      <c r="S51" s="30"/>
      <c r="T51" s="52" t="s">
        <v>901</v>
      </c>
      <c r="U51" s="26">
        <f t="shared" si="29"/>
        <v>1</v>
      </c>
      <c r="V51" s="41">
        <f t="shared" si="30"/>
        <v>4</v>
      </c>
      <c r="W51" s="41">
        <f>V51+'АООП 1 полугодие'!R51</f>
        <v>7</v>
      </c>
      <c r="X51" s="44">
        <v>102.0</v>
      </c>
      <c r="Y51" s="41">
        <f t="shared" si="31"/>
        <v>6.862745098</v>
      </c>
      <c r="Z51" s="11"/>
    </row>
    <row r="52">
      <c r="A52" s="29" t="s">
        <v>826</v>
      </c>
      <c r="B52" s="24"/>
      <c r="C52" s="24"/>
      <c r="D52" s="25"/>
      <c r="E52" s="26">
        <v>0.0</v>
      </c>
      <c r="F52" s="24"/>
      <c r="G52" s="24"/>
      <c r="H52" s="25"/>
      <c r="I52" s="26">
        <v>0.0</v>
      </c>
      <c r="J52" s="27"/>
      <c r="K52" s="24"/>
      <c r="L52" s="32" t="s">
        <v>622</v>
      </c>
      <c r="M52" s="26">
        <v>1.0</v>
      </c>
      <c r="N52" s="32"/>
      <c r="O52" s="24"/>
      <c r="P52" s="24"/>
      <c r="Q52" s="26">
        <v>0.0</v>
      </c>
      <c r="R52" s="24"/>
      <c r="S52" s="24"/>
      <c r="T52" s="52" t="s">
        <v>914</v>
      </c>
      <c r="U52" s="26">
        <f t="shared" si="29"/>
        <v>1</v>
      </c>
      <c r="V52" s="41">
        <f t="shared" si="30"/>
        <v>2</v>
      </c>
      <c r="W52" s="41">
        <f>V52+'АООП 1 полугодие'!R52</f>
        <v>3</v>
      </c>
      <c r="X52" s="44">
        <v>34.0</v>
      </c>
      <c r="Y52" s="41">
        <f t="shared" si="31"/>
        <v>8.823529412</v>
      </c>
      <c r="Z52" s="11"/>
    </row>
    <row r="53">
      <c r="A53" s="29" t="s">
        <v>827</v>
      </c>
      <c r="B53" s="24"/>
      <c r="C53" s="24"/>
      <c r="D53" s="23"/>
      <c r="E53" s="26">
        <v>0.0</v>
      </c>
      <c r="F53" s="24"/>
      <c r="G53" s="24"/>
      <c r="H53" s="23" t="s">
        <v>902</v>
      </c>
      <c r="I53" s="26">
        <v>1.0</v>
      </c>
      <c r="J53" s="109"/>
      <c r="K53" s="24"/>
      <c r="L53" s="27"/>
      <c r="M53" s="26">
        <v>0.0</v>
      </c>
      <c r="N53" s="55"/>
      <c r="O53" s="23"/>
      <c r="P53" s="105" t="s">
        <v>903</v>
      </c>
      <c r="Q53" s="26">
        <v>1.0</v>
      </c>
      <c r="R53" s="24"/>
      <c r="S53" s="24"/>
      <c r="T53" s="105"/>
      <c r="U53" s="26">
        <f t="shared" si="29"/>
        <v>0</v>
      </c>
      <c r="V53" s="41">
        <f t="shared" si="30"/>
        <v>2</v>
      </c>
      <c r="W53" s="41">
        <f>V53+'АООП 1 полугодие'!R53</f>
        <v>4</v>
      </c>
      <c r="X53" s="42">
        <v>68.0</v>
      </c>
      <c r="Y53" s="41">
        <f t="shared" si="31"/>
        <v>5.882352941</v>
      </c>
      <c r="Z53" s="11"/>
    </row>
    <row r="54">
      <c r="A54" s="29" t="s">
        <v>828</v>
      </c>
      <c r="B54" s="24"/>
      <c r="C54" s="24"/>
      <c r="D54" s="24"/>
      <c r="E54" s="26">
        <v>0.0</v>
      </c>
      <c r="F54" s="24"/>
      <c r="G54" s="24"/>
      <c r="H54" s="24"/>
      <c r="I54" s="26">
        <v>0.0</v>
      </c>
      <c r="J54" s="24"/>
      <c r="K54" s="24"/>
      <c r="L54" s="23" t="s">
        <v>904</v>
      </c>
      <c r="M54" s="26">
        <v>1.0</v>
      </c>
      <c r="N54" s="24"/>
      <c r="O54" s="24"/>
      <c r="P54" s="24"/>
      <c r="Q54" s="26">
        <v>0.0</v>
      </c>
      <c r="R54" s="24"/>
      <c r="S54" s="24"/>
      <c r="T54" s="60" t="s">
        <v>905</v>
      </c>
      <c r="U54" s="26">
        <f t="shared" si="29"/>
        <v>1</v>
      </c>
      <c r="V54" s="41">
        <f t="shared" si="30"/>
        <v>2</v>
      </c>
      <c r="W54" s="41">
        <f>V54+'АООП 1 полугодие'!R54</f>
        <v>4</v>
      </c>
      <c r="X54" s="44">
        <v>68.0</v>
      </c>
      <c r="Y54" s="41">
        <f t="shared" si="31"/>
        <v>5.882352941</v>
      </c>
      <c r="Z54" s="11"/>
    </row>
    <row r="55">
      <c r="A55" s="104" t="s">
        <v>815</v>
      </c>
      <c r="B55" s="30"/>
      <c r="C55" s="30"/>
      <c r="D55" s="30"/>
      <c r="E55" s="26">
        <v>0.0</v>
      </c>
      <c r="F55" s="30"/>
      <c r="G55" s="30"/>
      <c r="H55" s="30"/>
      <c r="I55" s="26">
        <v>0.0</v>
      </c>
      <c r="J55" s="30"/>
      <c r="K55" s="30"/>
      <c r="L55" s="30"/>
      <c r="M55" s="26">
        <v>0.0</v>
      </c>
      <c r="N55" s="30"/>
      <c r="O55" s="30"/>
      <c r="P55" s="33" t="s">
        <v>906</v>
      </c>
      <c r="Q55" s="26">
        <v>1.0</v>
      </c>
      <c r="R55" s="30"/>
      <c r="S55" s="30"/>
      <c r="T55" s="51"/>
      <c r="U55" s="26">
        <f t="shared" si="29"/>
        <v>0</v>
      </c>
      <c r="V55" s="41">
        <f t="shared" si="30"/>
        <v>1</v>
      </c>
      <c r="W55" s="41">
        <f>V55+'АООП 1 полугодие'!R55</f>
        <v>2</v>
      </c>
      <c r="X55" s="44">
        <v>68.0</v>
      </c>
      <c r="Y55" s="41">
        <f t="shared" si="31"/>
        <v>2.941176471</v>
      </c>
      <c r="Z55" s="11"/>
    </row>
    <row r="56">
      <c r="A56" s="29" t="s">
        <v>829</v>
      </c>
      <c r="B56" s="24"/>
      <c r="C56" s="24"/>
      <c r="D56" s="24"/>
      <c r="E56" s="26">
        <v>0.0</v>
      </c>
      <c r="F56" s="24"/>
      <c r="G56" s="24"/>
      <c r="H56" s="24"/>
      <c r="I56" s="26">
        <v>0.0</v>
      </c>
      <c r="J56" s="24"/>
      <c r="K56" s="24"/>
      <c r="L56" s="24"/>
      <c r="M56" s="26">
        <v>0.0</v>
      </c>
      <c r="N56" s="24"/>
      <c r="O56" s="24"/>
      <c r="P56" s="23" t="s">
        <v>913</v>
      </c>
      <c r="Q56" s="26">
        <v>1.0</v>
      </c>
      <c r="R56" s="24"/>
      <c r="S56" s="24"/>
      <c r="T56" s="50"/>
      <c r="U56" s="26">
        <f t="shared" si="29"/>
        <v>0</v>
      </c>
      <c r="V56" s="41">
        <f t="shared" si="30"/>
        <v>1</v>
      </c>
      <c r="W56" s="41">
        <f>V56+'АООП 1 полугодие'!R56</f>
        <v>2</v>
      </c>
      <c r="X56" s="44">
        <v>68.0</v>
      </c>
      <c r="Y56" s="41">
        <f t="shared" si="31"/>
        <v>2.941176471</v>
      </c>
      <c r="Z56" s="11"/>
    </row>
    <row r="57">
      <c r="A57" s="29" t="s">
        <v>784</v>
      </c>
      <c r="B57" s="24"/>
      <c r="C57" s="24"/>
      <c r="D57" s="24"/>
      <c r="E57" s="26">
        <v>0.0</v>
      </c>
      <c r="F57" s="24"/>
      <c r="G57" s="24"/>
      <c r="H57" s="24"/>
      <c r="I57" s="26">
        <v>0.0</v>
      </c>
      <c r="J57" s="24"/>
      <c r="K57" s="24"/>
      <c r="L57" s="24"/>
      <c r="M57" s="26">
        <v>0.0</v>
      </c>
      <c r="N57" s="24"/>
      <c r="O57" s="24"/>
      <c r="P57" s="24"/>
      <c r="Q57" s="26">
        <v>0.0</v>
      </c>
      <c r="R57" s="24"/>
      <c r="S57" s="24"/>
      <c r="T57" s="50" t="s">
        <v>908</v>
      </c>
      <c r="U57" s="26">
        <f t="shared" si="29"/>
        <v>1</v>
      </c>
      <c r="V57" s="41">
        <f t="shared" si="30"/>
        <v>1</v>
      </c>
      <c r="W57" s="41">
        <f>V57+'АООП 1 полугодие'!R57</f>
        <v>3</v>
      </c>
      <c r="X57" s="42">
        <v>68.0</v>
      </c>
      <c r="Y57" s="41">
        <f t="shared" si="31"/>
        <v>4.411764706</v>
      </c>
      <c r="Z57" s="11"/>
    </row>
    <row r="58">
      <c r="A58" s="29" t="s">
        <v>821</v>
      </c>
      <c r="B58" s="24"/>
      <c r="C58" s="24"/>
      <c r="D58" s="23" t="s">
        <v>909</v>
      </c>
      <c r="E58" s="26">
        <v>1.0</v>
      </c>
      <c r="F58" s="24"/>
      <c r="G58" s="24"/>
      <c r="H58" s="23" t="s">
        <v>889</v>
      </c>
      <c r="I58" s="26">
        <v>1.0</v>
      </c>
      <c r="J58" s="24"/>
      <c r="K58" s="24"/>
      <c r="L58" s="23" t="s">
        <v>910</v>
      </c>
      <c r="M58" s="26">
        <v>1.0</v>
      </c>
      <c r="N58" s="24"/>
      <c r="O58" s="24"/>
      <c r="P58" s="23" t="s">
        <v>911</v>
      </c>
      <c r="Q58" s="26">
        <v>1.0</v>
      </c>
      <c r="R58" s="24"/>
      <c r="S58" s="24"/>
      <c r="T58" s="50" t="s">
        <v>912</v>
      </c>
      <c r="U58" s="26">
        <f t="shared" si="29"/>
        <v>1</v>
      </c>
      <c r="V58" s="41">
        <f t="shared" si="30"/>
        <v>5</v>
      </c>
      <c r="W58" s="41">
        <f>V58+'АООП 1 полугодие'!R58</f>
        <v>8</v>
      </c>
      <c r="X58" s="44">
        <v>238.0</v>
      </c>
      <c r="Y58" s="41">
        <f t="shared" si="31"/>
        <v>3.361344538</v>
      </c>
      <c r="Z58" s="11"/>
    </row>
    <row r="59">
      <c r="A59" s="22" t="s">
        <v>830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/>
      <c r="Z59" s="11"/>
    </row>
    <row r="60">
      <c r="A60" s="29" t="s">
        <v>777</v>
      </c>
      <c r="B60" s="24"/>
      <c r="C60" s="24"/>
      <c r="D60" s="25" t="s">
        <v>888</v>
      </c>
      <c r="E60" s="26">
        <v>1.0</v>
      </c>
      <c r="F60" s="24"/>
      <c r="G60" s="24"/>
      <c r="H60" s="25" t="s">
        <v>889</v>
      </c>
      <c r="I60" s="26">
        <v>1.0</v>
      </c>
      <c r="J60" s="109"/>
      <c r="K60" s="24"/>
      <c r="L60" s="32" t="s">
        <v>890</v>
      </c>
      <c r="M60" s="26">
        <v>1.0</v>
      </c>
      <c r="N60" s="109"/>
      <c r="O60" s="23"/>
      <c r="P60" s="105" t="s">
        <v>891</v>
      </c>
      <c r="Q60" s="26">
        <v>1.0</v>
      </c>
      <c r="R60" s="24"/>
      <c r="S60" s="24"/>
      <c r="T60" s="53" t="s">
        <v>892</v>
      </c>
      <c r="U60" s="26">
        <f t="shared" ref="U60:U69" si="32">IF(T60&lt;&gt;0,1,0)+IF(S60&lt;&gt;0,1,0)+IF(R60&lt;&gt;0,1,0)</f>
        <v>1</v>
      </c>
      <c r="V60" s="41">
        <f t="shared" ref="V60:V69" si="33">SUM(U60,Q60,M60,I60,E60)</f>
        <v>5</v>
      </c>
      <c r="W60" s="41">
        <f>V60+'АООП 1 полугодие'!R60</f>
        <v>9</v>
      </c>
      <c r="X60" s="44">
        <v>136.0</v>
      </c>
      <c r="Y60" s="41">
        <f t="shared" ref="Y60:Y69" si="34">100*W60/X60</f>
        <v>6.617647059</v>
      </c>
      <c r="Z60" s="11"/>
    </row>
    <row r="61">
      <c r="A61" s="29" t="s">
        <v>804</v>
      </c>
      <c r="B61" s="24"/>
      <c r="C61" s="24"/>
      <c r="D61" s="23" t="s">
        <v>893</v>
      </c>
      <c r="E61" s="26">
        <v>1.0</v>
      </c>
      <c r="F61" s="24"/>
      <c r="G61" s="24"/>
      <c r="H61" s="23" t="s">
        <v>894</v>
      </c>
      <c r="I61" s="26">
        <v>1.0</v>
      </c>
      <c r="J61" s="24"/>
      <c r="K61" s="24"/>
      <c r="L61" s="23" t="s">
        <v>895</v>
      </c>
      <c r="M61" s="26">
        <v>1.0</v>
      </c>
      <c r="N61" s="24"/>
      <c r="O61" s="23"/>
      <c r="P61" s="23" t="s">
        <v>896</v>
      </c>
      <c r="Q61" s="26">
        <v>1.0</v>
      </c>
      <c r="R61" s="24"/>
      <c r="S61" s="24"/>
      <c r="T61" s="53" t="s">
        <v>897</v>
      </c>
      <c r="U61" s="26">
        <f t="shared" si="32"/>
        <v>1</v>
      </c>
      <c r="V61" s="41">
        <f t="shared" si="33"/>
        <v>5</v>
      </c>
      <c r="W61" s="41">
        <f>V61+'АООП 1 полугодие'!R61</f>
        <v>9</v>
      </c>
      <c r="X61" s="42">
        <v>136.0</v>
      </c>
      <c r="Y61" s="41">
        <f t="shared" si="34"/>
        <v>6.617647059</v>
      </c>
      <c r="Z61" s="11"/>
    </row>
    <row r="62">
      <c r="A62" s="104" t="s">
        <v>780</v>
      </c>
      <c r="B62" s="30"/>
      <c r="C62" s="30"/>
      <c r="D62" s="110" t="s">
        <v>898</v>
      </c>
      <c r="E62" s="26">
        <v>1.0</v>
      </c>
      <c r="F62" s="30"/>
      <c r="G62" s="30"/>
      <c r="H62" s="111" t="s">
        <v>899</v>
      </c>
      <c r="I62" s="26">
        <v>1.0</v>
      </c>
      <c r="J62" s="30"/>
      <c r="K62" s="30"/>
      <c r="L62" s="33" t="s">
        <v>900</v>
      </c>
      <c r="M62" s="26">
        <v>1.0</v>
      </c>
      <c r="N62" s="30"/>
      <c r="O62" s="33"/>
      <c r="P62" s="27"/>
      <c r="Q62" s="26">
        <v>0.0</v>
      </c>
      <c r="R62" s="30"/>
      <c r="S62" s="30"/>
      <c r="T62" s="53" t="s">
        <v>901</v>
      </c>
      <c r="U62" s="26">
        <f t="shared" si="32"/>
        <v>1</v>
      </c>
      <c r="V62" s="41">
        <f t="shared" si="33"/>
        <v>4</v>
      </c>
      <c r="W62" s="41">
        <f>V62+'АООП 1 полугодие'!R62</f>
        <v>7</v>
      </c>
      <c r="X62" s="44">
        <v>102.0</v>
      </c>
      <c r="Y62" s="41">
        <f t="shared" si="34"/>
        <v>6.862745098</v>
      </c>
      <c r="Z62" s="11"/>
    </row>
    <row r="63">
      <c r="A63" s="29" t="s">
        <v>826</v>
      </c>
      <c r="B63" s="24"/>
      <c r="C63" s="24"/>
      <c r="D63" s="25"/>
      <c r="E63" s="26">
        <f>IF(D63&lt;&gt;0,1,0)+IF(C63&lt;&gt;0,1,0)+IF(B63&lt;&gt;0,1,0)</f>
        <v>0</v>
      </c>
      <c r="F63" s="24"/>
      <c r="G63" s="24"/>
      <c r="H63" s="25"/>
      <c r="I63" s="26">
        <f>IF(H63&lt;&gt;0,1,0)+IF(G63&lt;&gt;0,1,0)+IF(F63&lt;&gt;0,1,0)</f>
        <v>0</v>
      </c>
      <c r="J63" s="27"/>
      <c r="K63" s="24"/>
      <c r="L63" s="32" t="s">
        <v>622</v>
      </c>
      <c r="M63" s="26">
        <f>IF(L63&lt;&gt;0,1,0)+IF(K63&lt;&gt;0,1,0)+IF(J63&lt;&gt;0,1,0)</f>
        <v>1</v>
      </c>
      <c r="N63" s="32"/>
      <c r="O63" s="24"/>
      <c r="P63" s="24"/>
      <c r="Q63" s="26">
        <f>IF(P63&lt;&gt;0,1,0)+IF(O63&lt;&gt;0,1,0)+IF($C$49&lt;&gt;0,1,0)</f>
        <v>0</v>
      </c>
      <c r="R63" s="24"/>
      <c r="S63" s="24"/>
      <c r="T63" s="53" t="s">
        <v>914</v>
      </c>
      <c r="U63" s="26">
        <f t="shared" si="32"/>
        <v>1</v>
      </c>
      <c r="V63" s="41">
        <f t="shared" si="33"/>
        <v>2</v>
      </c>
      <c r="W63" s="41">
        <f>V63+'АООП 1 полугодие'!R63</f>
        <v>3</v>
      </c>
      <c r="X63" s="44">
        <v>34.0</v>
      </c>
      <c r="Y63" s="41">
        <f t="shared" si="34"/>
        <v>8.823529412</v>
      </c>
      <c r="Z63" s="11"/>
    </row>
    <row r="64">
      <c r="A64" s="29" t="s">
        <v>827</v>
      </c>
      <c r="B64" s="24"/>
      <c r="C64" s="24"/>
      <c r="D64" s="23"/>
      <c r="E64" s="26">
        <v>0.0</v>
      </c>
      <c r="F64" s="24"/>
      <c r="G64" s="24"/>
      <c r="H64" s="23" t="s">
        <v>902</v>
      </c>
      <c r="I64" s="26">
        <v>1.0</v>
      </c>
      <c r="J64" s="109"/>
      <c r="K64" s="24"/>
      <c r="L64" s="27"/>
      <c r="M64" s="26">
        <v>0.0</v>
      </c>
      <c r="N64" s="55"/>
      <c r="O64" s="23"/>
      <c r="P64" s="105" t="s">
        <v>903</v>
      </c>
      <c r="Q64" s="26">
        <v>1.0</v>
      </c>
      <c r="R64" s="24"/>
      <c r="S64" s="24"/>
      <c r="T64" s="60"/>
      <c r="U64" s="26">
        <f t="shared" si="32"/>
        <v>0</v>
      </c>
      <c r="V64" s="41">
        <f t="shared" si="33"/>
        <v>2</v>
      </c>
      <c r="W64" s="41">
        <f>V64+'АООП 1 полугодие'!R64</f>
        <v>4</v>
      </c>
      <c r="X64" s="42">
        <v>68.0</v>
      </c>
      <c r="Y64" s="41">
        <f t="shared" si="34"/>
        <v>5.882352941</v>
      </c>
      <c r="Z64" s="11"/>
    </row>
    <row r="65">
      <c r="A65" s="29" t="s">
        <v>828</v>
      </c>
      <c r="B65" s="24"/>
      <c r="C65" s="24"/>
      <c r="D65" s="24"/>
      <c r="E65" s="26">
        <v>0.0</v>
      </c>
      <c r="F65" s="24"/>
      <c r="G65" s="24"/>
      <c r="H65" s="24"/>
      <c r="I65" s="26">
        <v>0.0</v>
      </c>
      <c r="J65" s="24"/>
      <c r="K65" s="24"/>
      <c r="L65" s="23" t="s">
        <v>904</v>
      </c>
      <c r="M65" s="26">
        <v>1.0</v>
      </c>
      <c r="N65" s="24"/>
      <c r="O65" s="24"/>
      <c r="P65" s="24"/>
      <c r="Q65" s="26">
        <v>0.0</v>
      </c>
      <c r="R65" s="24"/>
      <c r="S65" s="24"/>
      <c r="T65" s="60" t="s">
        <v>905</v>
      </c>
      <c r="U65" s="26">
        <f t="shared" si="32"/>
        <v>1</v>
      </c>
      <c r="V65" s="41">
        <f t="shared" si="33"/>
        <v>2</v>
      </c>
      <c r="W65" s="41">
        <f>V65+'АООП 1 полугодие'!R65</f>
        <v>4</v>
      </c>
      <c r="X65" s="44">
        <v>68.0</v>
      </c>
      <c r="Y65" s="41">
        <f t="shared" si="34"/>
        <v>5.882352941</v>
      </c>
      <c r="Z65" s="11"/>
    </row>
    <row r="66">
      <c r="A66" s="104" t="s">
        <v>815</v>
      </c>
      <c r="B66" s="30"/>
      <c r="C66" s="30"/>
      <c r="D66" s="30"/>
      <c r="E66" s="26">
        <v>0.0</v>
      </c>
      <c r="F66" s="30"/>
      <c r="G66" s="30"/>
      <c r="H66" s="30"/>
      <c r="I66" s="26">
        <v>0.0</v>
      </c>
      <c r="J66" s="30"/>
      <c r="K66" s="30"/>
      <c r="L66" s="30"/>
      <c r="M66" s="26">
        <v>0.0</v>
      </c>
      <c r="N66" s="30"/>
      <c r="O66" s="30"/>
      <c r="P66" s="33" t="s">
        <v>906</v>
      </c>
      <c r="Q66" s="26">
        <v>1.0</v>
      </c>
      <c r="R66" s="30"/>
      <c r="S66" s="30"/>
      <c r="T66" s="51"/>
      <c r="U66" s="26">
        <f t="shared" si="32"/>
        <v>0</v>
      </c>
      <c r="V66" s="41">
        <f t="shared" si="33"/>
        <v>1</v>
      </c>
      <c r="W66" s="41">
        <f>V66+'АООП 1 полугодие'!R66</f>
        <v>2</v>
      </c>
      <c r="X66" s="44">
        <v>68.0</v>
      </c>
      <c r="Y66" s="41">
        <f t="shared" si="34"/>
        <v>2.941176471</v>
      </c>
      <c r="Z66" s="11"/>
    </row>
    <row r="67">
      <c r="A67" s="29" t="s">
        <v>829</v>
      </c>
      <c r="B67" s="24"/>
      <c r="C67" s="24"/>
      <c r="D67" s="24"/>
      <c r="E67" s="26">
        <v>0.0</v>
      </c>
      <c r="F67" s="24"/>
      <c r="G67" s="24"/>
      <c r="H67" s="24"/>
      <c r="I67" s="26">
        <v>0.0</v>
      </c>
      <c r="J67" s="24"/>
      <c r="K67" s="24"/>
      <c r="L67" s="24"/>
      <c r="M67" s="26">
        <v>0.0</v>
      </c>
      <c r="N67" s="24"/>
      <c r="O67" s="24"/>
      <c r="P67" s="23" t="s">
        <v>913</v>
      </c>
      <c r="Q67" s="26">
        <v>1.0</v>
      </c>
      <c r="R67" s="24"/>
      <c r="S67" s="24"/>
      <c r="T67" s="50"/>
      <c r="U67" s="26">
        <f t="shared" si="32"/>
        <v>0</v>
      </c>
      <c r="V67" s="41">
        <f t="shared" si="33"/>
        <v>1</v>
      </c>
      <c r="W67" s="41">
        <f>V67+'АООП 1 полугодие'!R67</f>
        <v>2</v>
      </c>
      <c r="X67" s="44">
        <v>68.0</v>
      </c>
      <c r="Y67" s="41">
        <f t="shared" si="34"/>
        <v>2.941176471</v>
      </c>
      <c r="Z67" s="11"/>
    </row>
    <row r="68">
      <c r="A68" s="29" t="s">
        <v>784</v>
      </c>
      <c r="B68" s="24"/>
      <c r="C68" s="24"/>
      <c r="D68" s="24"/>
      <c r="E68" s="26">
        <v>0.0</v>
      </c>
      <c r="F68" s="24"/>
      <c r="G68" s="24"/>
      <c r="H68" s="24"/>
      <c r="I68" s="26">
        <v>0.0</v>
      </c>
      <c r="J68" s="24"/>
      <c r="K68" s="24"/>
      <c r="L68" s="24"/>
      <c r="M68" s="26">
        <v>0.0</v>
      </c>
      <c r="N68" s="24"/>
      <c r="O68" s="24"/>
      <c r="P68" s="24"/>
      <c r="Q68" s="26">
        <v>0.0</v>
      </c>
      <c r="R68" s="24"/>
      <c r="S68" s="24"/>
      <c r="T68" s="50" t="s">
        <v>908</v>
      </c>
      <c r="U68" s="26">
        <f t="shared" si="32"/>
        <v>1</v>
      </c>
      <c r="V68" s="41">
        <f t="shared" si="33"/>
        <v>1</v>
      </c>
      <c r="W68" s="41">
        <f>V68+'АООП 1 полугодие'!R68</f>
        <v>3</v>
      </c>
      <c r="X68" s="42">
        <v>68.0</v>
      </c>
      <c r="Y68" s="41">
        <f t="shared" si="34"/>
        <v>4.411764706</v>
      </c>
      <c r="Z68" s="11"/>
    </row>
    <row r="69">
      <c r="A69" s="29" t="s">
        <v>821</v>
      </c>
      <c r="B69" s="24"/>
      <c r="C69" s="24"/>
      <c r="D69" s="23" t="s">
        <v>909</v>
      </c>
      <c r="E69" s="26">
        <v>1.0</v>
      </c>
      <c r="F69" s="24"/>
      <c r="G69" s="24"/>
      <c r="H69" s="23" t="s">
        <v>889</v>
      </c>
      <c r="I69" s="26">
        <v>1.0</v>
      </c>
      <c r="J69" s="24"/>
      <c r="K69" s="24"/>
      <c r="L69" s="23" t="s">
        <v>910</v>
      </c>
      <c r="M69" s="26">
        <v>1.0</v>
      </c>
      <c r="N69" s="24"/>
      <c r="O69" s="24"/>
      <c r="P69" s="23" t="s">
        <v>911</v>
      </c>
      <c r="Q69" s="26">
        <v>1.0</v>
      </c>
      <c r="R69" s="24"/>
      <c r="S69" s="24"/>
      <c r="T69" s="23" t="s">
        <v>912</v>
      </c>
      <c r="U69" s="26">
        <f t="shared" si="32"/>
        <v>1</v>
      </c>
      <c r="V69" s="41">
        <f t="shared" si="33"/>
        <v>5</v>
      </c>
      <c r="W69" s="41">
        <f>V69+'АООП 1 полугодие'!R69</f>
        <v>8</v>
      </c>
      <c r="X69" s="44">
        <v>238.0</v>
      </c>
      <c r="Y69" s="41">
        <f t="shared" si="34"/>
        <v>3.361344538</v>
      </c>
      <c r="Z69" s="11"/>
    </row>
    <row r="7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mergeCells count="13">
    <mergeCell ref="A4:Y4"/>
    <mergeCell ref="A15:Y15"/>
    <mergeCell ref="A26:Y26"/>
    <mergeCell ref="A37:Y37"/>
    <mergeCell ref="A48:Y48"/>
    <mergeCell ref="A59:Y59"/>
    <mergeCell ref="A1:Z1"/>
    <mergeCell ref="B2:E2"/>
    <mergeCell ref="F2:I2"/>
    <mergeCell ref="J2:M2"/>
    <mergeCell ref="N2:Q2"/>
    <mergeCell ref="R2:U2"/>
    <mergeCell ref="V2:Y2"/>
  </mergeCells>
  <drawing r:id="rId1"/>
</worksheet>
</file>